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pyatigorec_tp\Desktop\Новая папка\"/>
    </mc:Choice>
  </mc:AlternateContent>
  <xr:revisionPtr revIDLastSave="0" documentId="8_{54622F89-7DB7-4F53-A566-A9EB691DACEB}" xr6:coauthVersionLast="47" xr6:coauthVersionMax="47" xr10:uidLastSave="{00000000-0000-0000-0000-000000000000}"/>
  <bookViews>
    <workbookView xWindow="-120" yWindow="-120" windowWidth="24240" windowHeight="13140" tabRatio="771" xr2:uid="{00000000-000D-0000-FFFF-FFFF00000000}"/>
  </bookViews>
  <sheets>
    <sheet name="Мои данные" sheetId="8" r:id="rId1"/>
  </sheets>
  <calcPr calcId="181029"/>
</workbook>
</file>

<file path=xl/calcChain.xml><?xml version="1.0" encoding="utf-8"?>
<calcChain xmlns="http://schemas.openxmlformats.org/spreadsheetml/2006/main">
  <c r="J51" i="8" l="1"/>
  <c r="J49" i="8"/>
  <c r="G42" i="8"/>
  <c r="G47" i="8" s="1"/>
  <c r="J42" i="8"/>
  <c r="J47" i="8"/>
  <c r="J38" i="8"/>
  <c r="J39" i="8"/>
  <c r="J40" i="8"/>
  <c r="J41" i="8"/>
  <c r="J43" i="8"/>
  <c r="J44" i="8"/>
  <c r="J45" i="8"/>
  <c r="J46" i="8"/>
  <c r="J37" i="8"/>
  <c r="J36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19" i="8"/>
  <c r="J34" i="8" s="1"/>
  <c r="G34" i="8"/>
  <c r="G17" i="8"/>
  <c r="J16" i="8"/>
  <c r="J14" i="8"/>
  <c r="J15" i="8"/>
  <c r="J13" i="8"/>
  <c r="J17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Сергей</author>
    <author>&lt;&gt;</author>
  </authors>
  <commentList>
    <comment ref="B1" authorId="0" shapeId="0" xr:uid="{00000000-0006-0000-0000-000001000000}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B2" authorId="0" shapeId="0" xr:uid="{00000000-0006-0000-0000-000002000000}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C4" authorId="0" shapeId="0" xr:uid="{00000000-0006-0000-0000-000003000000}">
      <text>
        <r>
          <rPr>
            <sz val="8"/>
            <color indexed="81"/>
            <rFont val="Tahoma"/>
            <family val="2"/>
            <charset val="204"/>
          </rPr>
          <t xml:space="preserve"> Титул::&lt;Индекс/ЛН локальной сметы&gt;</t>
        </r>
      </text>
    </comment>
    <comment ref="C5" authorId="0" shapeId="0" xr:uid="{00000000-0006-0000-0000-000004000000}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локальной сметы&gt;</t>
        </r>
      </text>
    </comment>
    <comment ref="A10" authorId="0" shapeId="0" xr:uid="{00000000-0006-0000-0000-000005000000}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0" authorId="0" shapeId="0" xr:uid="{00000000-0006-0000-0000-000006000000}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0" authorId="0" shapeId="0" xr:uid="{00000000-0006-0000-0000-000007000000}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0" authorId="0" shapeId="0" xr:uid="{00000000-0006-0000-0000-000008000000}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0" authorId="0" shapeId="0" xr:uid="{00000000-0006-0000-0000-000009000000}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0" authorId="0" shapeId="0" xr:uid="{00000000-0006-0000-0000-00000A000000}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</t>
        </r>
      </text>
    </comment>
    <comment ref="G10" authorId="0" shapeId="0" xr:uid="{00000000-0006-0000-0000-00000B000000}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</t>
        </r>
      </text>
    </comment>
    <comment ref="H10" authorId="0" shapeId="0" xr:uid="{00000000-0006-0000-0000-00000C000000}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ВедРесурсов::&lt;Базисная ЗП по ресурсу (для машин и механизмов)&gt;
&lt;Формула базисной цены единицы ЗПМ&gt;</t>
        </r>
      </text>
    </comment>
    <comment ref="A53" authorId="0" shapeId="0" xr:uid="{00000000-0006-0000-0000-00000D000000}">
      <text>
        <r>
          <rPr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53" authorId="0" shapeId="0" xr:uid="{00000000-0006-0000-0000-00000E000000}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базисных ценах (итоги)&gt;</t>
        </r>
      </text>
    </comment>
    <comment ref="H53" authorId="0" shapeId="0" xr:uid="{00000000-0006-0000-0000-00000F000000}">
      <text>
        <r>
          <rPr>
            <sz val="8"/>
            <color indexed="81"/>
            <rFont val="Tahoma"/>
            <family val="2"/>
            <charset val="204"/>
          </rPr>
          <t xml:space="preserve"> Итоги::&lt;З/п основных рабочих в базисных ценах (итоги)&gt;</t>
        </r>
      </text>
    </comment>
    <comment ref="A56" authorId="1" shapeId="0" xr:uid="{00000000-0006-0000-0000-000010000000}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  <comment ref="A58" authorId="1" shapeId="0" xr:uid="{00000000-0006-0000-0000-000011000000}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<sst xmlns="http://schemas.openxmlformats.org/spreadsheetml/2006/main" count="124" uniqueCount="95">
  <si>
    <t>Код ресурса</t>
  </si>
  <si>
    <t>Стройка</t>
  </si>
  <si>
    <t>Объект</t>
  </si>
  <si>
    <t>№ п/п</t>
  </si>
  <si>
    <t>Наименование ресурса</t>
  </si>
  <si>
    <t>Ед.изм.</t>
  </si>
  <si>
    <t>Кол-во</t>
  </si>
  <si>
    <t>Сметная стоимоть  в базисном уровне</t>
  </si>
  <si>
    <t>На ед.    изм.</t>
  </si>
  <si>
    <t>Общ</t>
  </si>
  <si>
    <t>ЗП маш</t>
  </si>
  <si>
    <t>"Реконструкция вторичного отстойника №6 ОСК ООО "Нижневартовские коммунальные системы"</t>
  </si>
  <si>
    <t>02-01-02 Общестроительные работы</t>
  </si>
  <si>
    <t>ЛОКАЛЬНАЯ РЕСУРСНАЯ ВЕДОМОСТЬ №02-01-02</t>
  </si>
  <si>
    <t>02-01-02 Общестроительные работы вторичного отстойника по РД (КЖ)</t>
  </si>
  <si>
    <t>Составил:______________</t>
  </si>
  <si>
    <t>Проверил:______________</t>
  </si>
  <si>
    <t>Ресурсы подрядчика</t>
  </si>
  <si>
    <t xml:space="preserve">          Трудозатраты</t>
  </si>
  <si>
    <t>1-2-0</t>
  </si>
  <si>
    <t>Затраты труда рабочих (ср 2)</t>
  </si>
  <si>
    <t>чел.-ч</t>
  </si>
  <si>
    <t>1-3-0</t>
  </si>
  <si>
    <t>Затраты труда рабочих (ср 3)</t>
  </si>
  <si>
    <t>1-3-4</t>
  </si>
  <si>
    <t>Затраты труда рабочих (ср 3,4)</t>
  </si>
  <si>
    <t>1-4-0</t>
  </si>
  <si>
    <t>Затраты труда рабочих (ср 4)</t>
  </si>
  <si>
    <t>Затраты труда машинистов</t>
  </si>
  <si>
    <t xml:space="preserve">          Машины и механизмы</t>
  </si>
  <si>
    <t>91.05.01-017</t>
  </si>
  <si>
    <t>Краны башенные, грузоподъемность 8 т</t>
  </si>
  <si>
    <t>маш.час</t>
  </si>
  <si>
    <t>91.05.05-015</t>
  </si>
  <si>
    <t>Краны на автомобильном ходу, грузоподъемность 16 т</t>
  </si>
  <si>
    <t>91.06.03-062</t>
  </si>
  <si>
    <t>Лебедки электрические тяговым усилием до 31,39 кН (3,2 т)</t>
  </si>
  <si>
    <t>91.06.05-011</t>
  </si>
  <si>
    <t>Погрузчики, грузоподъемность 5 т</t>
  </si>
  <si>
    <t>91.07.04-002</t>
  </si>
  <si>
    <t>Вибраторы поверхностные</t>
  </si>
  <si>
    <t>91.07.07-042</t>
  </si>
  <si>
    <t>Растворонасосы, производительность 3 м3/ч</t>
  </si>
  <si>
    <t>91.07.10-031</t>
  </si>
  <si>
    <t>Цемент-пушки при работе от компрессора</t>
  </si>
  <si>
    <t>91.14.02-001</t>
  </si>
  <si>
    <t>Автомобили бортовые, грузоподъемность до 5 т</t>
  </si>
  <si>
    <t>91.14.02-002</t>
  </si>
  <si>
    <t>Автомобили бортовые, грузоподъемность до 8 т</t>
  </si>
  <si>
    <t>91.17.04-042</t>
  </si>
  <si>
    <t>Аппараты для газовой сварки и резки</t>
  </si>
  <si>
    <t>91.17.04-233</t>
  </si>
  <si>
    <t>Установки для сварки ручной дуговой (постоянного тока)</t>
  </si>
  <si>
    <t>91.18.01-007</t>
  </si>
  <si>
    <t>Компрессоры передвижные с двигателем внутреннего сгорания, давление до 686 кПа (7 ат), производительность до 5 м3/мин</t>
  </si>
  <si>
    <t>91.21.02-001</t>
  </si>
  <si>
    <t>Аппараты высокого давления</t>
  </si>
  <si>
    <t>91.21.03-502</t>
  </si>
  <si>
    <t>Аппараты пескоструйные, объем до 19 л, расход воздуха 270-700 л/мин</t>
  </si>
  <si>
    <t>91.21.19-031</t>
  </si>
  <si>
    <t>Станки сверлильные</t>
  </si>
  <si>
    <t xml:space="preserve">          Материалы</t>
  </si>
  <si>
    <t>01.7.03.01-0001</t>
  </si>
  <si>
    <t>Вода</t>
  </si>
  <si>
    <t>м3</t>
  </si>
  <si>
    <t>01.7.07.12-0024</t>
  </si>
  <si>
    <t>Пленка полиэтиленовая, толщина 0,15 мм</t>
  </si>
  <si>
    <t>м2</t>
  </si>
  <si>
    <t>01.7.20.08-0051</t>
  </si>
  <si>
    <t>Ветошь</t>
  </si>
  <si>
    <t>кг</t>
  </si>
  <si>
    <t>02.3.01.02-1011</t>
  </si>
  <si>
    <t>Песок природный I класс, средний, круглые сита</t>
  </si>
  <si>
    <t>03.2.01.01-0001</t>
  </si>
  <si>
    <t>Портландцемент общестроительного назначения бездобавочный М400 Д0 (ЦЕМ I 32,5Н)</t>
  </si>
  <si>
    <t>т</t>
  </si>
  <si>
    <t>04.3.01.09-0022</t>
  </si>
  <si>
    <t>Раствор отделочный тяжелый цементный, состав 1:2</t>
  </si>
  <si>
    <t>ТЦ_04.1.02.05_78_7810208761_01.06.2021_02</t>
  </si>
  <si>
    <t>Гидробетон СРГ-2</t>
  </si>
  <si>
    <t>ФССЦ-02.3.01.02-1011</t>
  </si>
  <si>
    <t>ФССЦ-03.2.01.01-0001</t>
  </si>
  <si>
    <t>ФССЦ-04.3.01.09-0022</t>
  </si>
  <si>
    <t>ФССЦ-04.3.02.09-0802</t>
  </si>
  <si>
    <t>Смесь сухая: гидроизоляционная проникающая "Кальматрон" (ТУ 5745-001-47517383-00)</t>
  </si>
  <si>
    <t xml:space="preserve">          Перевозка</t>
  </si>
  <si>
    <t>ФССЦпг-03-21-01-017</t>
  </si>
  <si>
    <t>Перевозка грузов автомобилями-самосвалами грузоподъемностью 10 т работающих вне карьера на расстояние: I класс груза до 17 км</t>
  </si>
  <si>
    <t>1 т груза</t>
  </si>
  <si>
    <t xml:space="preserve">          Погрузка/разгрузка</t>
  </si>
  <si>
    <t>ФССЦпг-01-01-01-015</t>
  </si>
  <si>
    <t>Погрузо-разгрузочные работы при автомобильных перевозках: Погрузка металлических конструкций массой до 1 т</t>
  </si>
  <si>
    <t>ВСЕГО по смете</t>
  </si>
  <si>
    <t>Индекс</t>
  </si>
  <si>
    <t>Сметная стоимоть  в текущем  уровне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</si>
</sst>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8"/>
      <color indexed="81"/>
      <name val="Tahoma"/>
      <family val="2"/>
      <charset val="204"/>
    </font>
    <font>
      <b/>
      <sz val="10"/>
      <name val="Arial Cyr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49" fontId="5" fillId="0" borderId="1">
      <alignment horizontal="center" vertical="top" wrapText="1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5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5" fillId="0" borderId="0"/>
    <xf numFmtId="0" fontId="3" fillId="0" borderId="0"/>
    <xf numFmtId="49" fontId="1" fillId="0" borderId="1">
      <alignment horizontal="center" vertical="top" wrapText="1"/>
    </xf>
    <xf numFmtId="0" fontId="1" fillId="0" borderId="0"/>
    <xf numFmtId="0" fontId="1" fillId="0" borderId="0"/>
    <xf numFmtId="49" fontId="1" fillId="0" borderId="1">
      <alignment horizontal="center" vertical="top" wrapText="1"/>
    </xf>
    <xf numFmtId="0" fontId="1" fillId="0" borderId="0"/>
    <xf numFmtId="0" fontId="1" fillId="0" borderId="0"/>
    <xf numFmtId="49" fontId="1" fillId="0" borderId="1">
      <alignment horizontal="center" vertical="top" wrapText="1"/>
    </xf>
    <xf numFmtId="0" fontId="1" fillId="0" borderId="0"/>
    <xf numFmtId="0" fontId="1" fillId="0" borderId="0"/>
  </cellStyleXfs>
  <cellXfs count="37">
    <xf numFmtId="0" fontId="0" fillId="0" borderId="0" xfId="0"/>
    <xf numFmtId="0" fontId="6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3" fillId="0" borderId="0" xfId="7">
      <alignment horizontal="right" vertical="top" wrapText="1"/>
    </xf>
    <xf numFmtId="49" fontId="0" fillId="0" borderId="0" xfId="0" applyNumberFormat="1"/>
    <xf numFmtId="49" fontId="3" fillId="0" borderId="0" xfId="7" applyNumberFormat="1">
      <alignment horizontal="right" vertical="top" wrapText="1"/>
    </xf>
    <xf numFmtId="0" fontId="6" fillId="0" borderId="0" xfId="25" applyFont="1">
      <alignment horizontal="left" vertical="top"/>
    </xf>
    <xf numFmtId="0" fontId="6" fillId="0" borderId="0" xfId="0" applyFont="1"/>
    <xf numFmtId="0" fontId="3" fillId="0" borderId="0" xfId="24">
      <alignment horizont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3" fillId="0" borderId="1" xfId="3" applyBorder="1">
      <alignment horizontal="center"/>
    </xf>
    <xf numFmtId="49" fontId="3" fillId="0" borderId="1" xfId="3" applyNumberFormat="1" applyBorder="1">
      <alignment horizontal="center"/>
    </xf>
    <xf numFmtId="0" fontId="0" fillId="0" borderId="2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right" wrapText="1"/>
    </xf>
    <xf numFmtId="49" fontId="0" fillId="0" borderId="1" xfId="0" applyNumberFormat="1" applyBorder="1" applyAlignment="1">
      <alignment horizontal="left"/>
    </xf>
    <xf numFmtId="49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right" wrapText="1"/>
    </xf>
    <xf numFmtId="49" fontId="0" fillId="0" borderId="2" xfId="0" applyNumberFormat="1" applyBorder="1" applyAlignment="1">
      <alignment horizontal="left"/>
    </xf>
    <xf numFmtId="49" fontId="0" fillId="0" borderId="2" xfId="0" applyNumberFormat="1" applyBorder="1" applyAlignment="1">
      <alignment horizontal="left" wrapText="1"/>
    </xf>
    <xf numFmtId="0" fontId="0" fillId="0" borderId="2" xfId="0" applyBorder="1" applyAlignment="1">
      <alignment horizontal="center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right" wrapText="1"/>
    </xf>
    <xf numFmtId="0" fontId="0" fillId="0" borderId="0" xfId="0"/>
    <xf numFmtId="0" fontId="0" fillId="0" borderId="1" xfId="0" applyBorder="1" applyAlignment="1">
      <alignment horizontal="right" wrapText="1"/>
    </xf>
    <xf numFmtId="49" fontId="0" fillId="0" borderId="1" xfId="0" applyNumberFormat="1" applyBorder="1" applyAlignment="1">
      <alignment horizontal="left"/>
    </xf>
    <xf numFmtId="49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horizontal="center" wrapText="1"/>
    </xf>
    <xf numFmtId="0" fontId="0" fillId="0" borderId="1" xfId="0" applyBorder="1"/>
    <xf numFmtId="2" fontId="0" fillId="0" borderId="1" xfId="0" applyNumberFormat="1" applyBorder="1"/>
    <xf numFmtId="0" fontId="0" fillId="0" borderId="1" xfId="0" applyBorder="1" applyAlignment="1">
      <alignment wrapText="1"/>
    </xf>
    <xf numFmtId="2" fontId="0" fillId="0" borderId="1" xfId="0" applyNumberFormat="1" applyBorder="1" applyAlignment="1">
      <alignment horizontal="right" wrapText="1"/>
    </xf>
  </cellXfs>
  <cellStyles count="37">
    <cellStyle name="Акт" xfId="1" xr:uid="{00000000-0005-0000-0000-000000000000}"/>
    <cellStyle name="АктМТСН" xfId="2" xr:uid="{00000000-0005-0000-0000-000001000000}"/>
    <cellStyle name="ВедРесурсов" xfId="3" xr:uid="{00000000-0005-0000-0000-000002000000}"/>
    <cellStyle name="ВедРесурсовАкт" xfId="4" xr:uid="{00000000-0005-0000-0000-000003000000}"/>
    <cellStyle name="Дефектовка" xfId="5" xr:uid="{00000000-0005-0000-0000-000004000000}"/>
    <cellStyle name="Дефектовка 2" xfId="34" xr:uid="{01EDE4DB-E9B1-4C28-BE0D-E72D65EE401F}"/>
    <cellStyle name="Дефектовка 3" xfId="31" xr:uid="{68003FDA-28C2-4F8A-8C28-950437736908}"/>
    <cellStyle name="Дефектовка 4" xfId="28" xr:uid="{25C69427-FB59-49E5-91D3-E96C15D2C22D}"/>
    <cellStyle name="Индексы" xfId="6" xr:uid="{00000000-0005-0000-0000-000005000000}"/>
    <cellStyle name="Итоги" xfId="7" xr:uid="{00000000-0005-0000-0000-000006000000}"/>
    <cellStyle name="ИтогоАктБазЦ" xfId="8" xr:uid="{00000000-0005-0000-0000-000007000000}"/>
    <cellStyle name="ИтогоАктБИМ" xfId="9" xr:uid="{00000000-0005-0000-0000-000008000000}"/>
    <cellStyle name="ИтогоАктРесМет" xfId="10" xr:uid="{00000000-0005-0000-0000-000009000000}"/>
    <cellStyle name="ИтогоБазЦ" xfId="11" xr:uid="{00000000-0005-0000-0000-00000A000000}"/>
    <cellStyle name="ИтогоБИМ" xfId="12" xr:uid="{00000000-0005-0000-0000-00000B000000}"/>
    <cellStyle name="ИтогоРесМет" xfId="13" xr:uid="{00000000-0005-0000-0000-00000C000000}"/>
    <cellStyle name="ЛокСмета" xfId="14" xr:uid="{00000000-0005-0000-0000-00000D000000}"/>
    <cellStyle name="ЛокСмМТСН" xfId="15" xr:uid="{00000000-0005-0000-0000-00000E000000}"/>
    <cellStyle name="М29" xfId="16" xr:uid="{00000000-0005-0000-0000-00000F000000}"/>
    <cellStyle name="ОбСмета" xfId="17" xr:uid="{00000000-0005-0000-0000-000010000000}"/>
    <cellStyle name="Обычный" xfId="0" builtinId="0"/>
    <cellStyle name="Параметр" xfId="18" xr:uid="{00000000-0005-0000-0000-000012000000}"/>
    <cellStyle name="ПеременныеСметы" xfId="19" xr:uid="{00000000-0005-0000-0000-000013000000}"/>
    <cellStyle name="РесСмета" xfId="20" xr:uid="{00000000-0005-0000-0000-000014000000}"/>
    <cellStyle name="СводВедРес" xfId="21" xr:uid="{00000000-0005-0000-0000-000015000000}"/>
    <cellStyle name="СводВедРес 2" xfId="35" xr:uid="{9A6327B4-2160-43EE-B6C9-AA1E6E8FFEAA}"/>
    <cellStyle name="СводВедРес 3" xfId="32" xr:uid="{502AC804-98C2-49A8-9E4A-B7C31DF40242}"/>
    <cellStyle name="СводВедРес 4" xfId="29" xr:uid="{D73C887B-7513-4BD7-B4C4-8DC3E428FA94}"/>
    <cellStyle name="СводкаСтоимРаб" xfId="22" xr:uid="{00000000-0005-0000-0000-000016000000}"/>
    <cellStyle name="СводРасч" xfId="23" xr:uid="{00000000-0005-0000-0000-000017000000}"/>
    <cellStyle name="Титул" xfId="24" xr:uid="{00000000-0005-0000-0000-000018000000}"/>
    <cellStyle name="Хвост" xfId="25" xr:uid="{00000000-0005-0000-0000-000019000000}"/>
    <cellStyle name="Ценник" xfId="26" xr:uid="{00000000-0005-0000-0000-00001A000000}"/>
    <cellStyle name="Ценник 2" xfId="36" xr:uid="{54A25FE4-FB43-45A2-AC0C-A5846E002C4F}"/>
    <cellStyle name="Ценник 3" xfId="33" xr:uid="{2BF9CD80-BE13-4597-A04E-305CDB7D1579}"/>
    <cellStyle name="Ценник 4" xfId="30" xr:uid="{6A31C9D2-83D2-4C4F-B46B-2D73910BDEAF}"/>
    <cellStyle name="Экспертиза" xfId="27" xr:uid="{00000000-0005-0000-0000-00001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58"/>
  <sheetViews>
    <sheetView showGridLines="0" tabSelected="1" workbookViewId="0">
      <selection activeCell="M49" sqref="M49"/>
    </sheetView>
  </sheetViews>
  <sheetFormatPr defaultRowHeight="12.75" x14ac:dyDescent="0.2"/>
  <cols>
    <col min="2" max="2" width="13.42578125" style="5" customWidth="1"/>
    <col min="3" max="3" width="33.5703125" customWidth="1"/>
    <col min="4" max="4" width="13.42578125" customWidth="1"/>
    <col min="5" max="5" width="16" customWidth="1"/>
    <col min="6" max="6" width="17.42578125" customWidth="1"/>
    <col min="7" max="7" width="16.85546875" customWidth="1"/>
    <col min="8" max="8" width="19.28515625" customWidth="1"/>
    <col min="10" max="10" width="16.28515625" customWidth="1"/>
  </cols>
  <sheetData>
    <row r="1" spans="1:10" x14ac:dyDescent="0.2">
      <c r="A1" s="1" t="s">
        <v>1</v>
      </c>
      <c r="B1" s="9" t="s">
        <v>11</v>
      </c>
      <c r="C1" s="9"/>
      <c r="D1" s="9"/>
      <c r="E1" s="9"/>
      <c r="F1" s="9"/>
      <c r="G1" s="1"/>
    </row>
    <row r="2" spans="1:10" x14ac:dyDescent="0.2">
      <c r="A2" s="2" t="s">
        <v>2</v>
      </c>
      <c r="B2" s="9" t="s">
        <v>12</v>
      </c>
      <c r="C2" s="9"/>
      <c r="D2" s="9"/>
      <c r="E2" s="9"/>
      <c r="F2" s="9"/>
      <c r="G2" s="2"/>
    </row>
    <row r="4" spans="1:10" ht="15" customHeight="1" x14ac:dyDescent="0.2">
      <c r="C4" s="9" t="s">
        <v>13</v>
      </c>
      <c r="D4" s="9"/>
      <c r="E4" s="9"/>
      <c r="F4" s="9"/>
      <c r="G4" s="3"/>
      <c r="H4" s="3"/>
    </row>
    <row r="5" spans="1:10" x14ac:dyDescent="0.2">
      <c r="C5" s="9" t="s">
        <v>14</v>
      </c>
      <c r="D5" s="9"/>
      <c r="E5" s="9"/>
      <c r="F5" s="9"/>
      <c r="G5" s="9"/>
    </row>
    <row r="8" spans="1:10" ht="38.25" customHeight="1" x14ac:dyDescent="0.2">
      <c r="A8" s="10" t="s">
        <v>3</v>
      </c>
      <c r="B8" s="11" t="s">
        <v>0</v>
      </c>
      <c r="C8" s="10" t="s">
        <v>4</v>
      </c>
      <c r="D8" s="10" t="s">
        <v>5</v>
      </c>
      <c r="E8" s="10" t="s">
        <v>6</v>
      </c>
      <c r="F8" s="10" t="s">
        <v>7</v>
      </c>
      <c r="G8" s="10"/>
      <c r="H8" s="10"/>
      <c r="I8" s="33" t="s">
        <v>93</v>
      </c>
      <c r="J8" s="35" t="s">
        <v>94</v>
      </c>
    </row>
    <row r="9" spans="1:10" x14ac:dyDescent="0.2">
      <c r="A9" s="14"/>
      <c r="B9" s="15"/>
      <c r="C9" s="14"/>
      <c r="D9" s="14"/>
      <c r="E9" s="14"/>
      <c r="F9" s="16" t="s">
        <v>8</v>
      </c>
      <c r="G9" s="16" t="s">
        <v>9</v>
      </c>
      <c r="H9" s="16" t="s">
        <v>10</v>
      </c>
      <c r="I9" s="33"/>
      <c r="J9" s="33"/>
    </row>
    <row r="10" spans="1:10" x14ac:dyDescent="0.2">
      <c r="A10" s="12">
        <v>1</v>
      </c>
      <c r="B10" s="13">
        <v>2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2">
        <v>8</v>
      </c>
      <c r="I10" s="33"/>
      <c r="J10" s="33"/>
    </row>
    <row r="11" spans="1:10" ht="21" customHeight="1" x14ac:dyDescent="0.2">
      <c r="A11" s="17" t="s">
        <v>17</v>
      </c>
      <c r="B11" s="17"/>
      <c r="C11" s="17"/>
      <c r="D11" s="17"/>
      <c r="E11" s="17"/>
      <c r="F11" s="17"/>
      <c r="G11" s="17"/>
      <c r="H11" s="17"/>
      <c r="I11" s="33"/>
      <c r="J11" s="33"/>
    </row>
    <row r="12" spans="1:10" ht="21" customHeight="1" x14ac:dyDescent="0.2">
      <c r="A12" s="17" t="s">
        <v>18</v>
      </c>
      <c r="B12" s="17"/>
      <c r="C12" s="17"/>
      <c r="D12" s="17"/>
      <c r="E12" s="17"/>
      <c r="F12" s="17"/>
      <c r="G12" s="17"/>
      <c r="H12" s="17"/>
      <c r="I12" s="33"/>
      <c r="J12" s="33"/>
    </row>
    <row r="13" spans="1:10" x14ac:dyDescent="0.2">
      <c r="A13" s="18">
        <v>1</v>
      </c>
      <c r="B13" s="19" t="s">
        <v>19</v>
      </c>
      <c r="C13" s="20" t="s">
        <v>20</v>
      </c>
      <c r="D13" s="21" t="s">
        <v>21</v>
      </c>
      <c r="E13" s="21">
        <v>54.337499999999999</v>
      </c>
      <c r="F13" s="18">
        <v>7.8</v>
      </c>
      <c r="G13" s="18">
        <v>423.83</v>
      </c>
      <c r="H13" s="18"/>
      <c r="I13" s="33">
        <v>12.4</v>
      </c>
      <c r="J13" s="34">
        <f>G13*I13</f>
        <v>5255.4920000000002</v>
      </c>
    </row>
    <row r="14" spans="1:10" x14ac:dyDescent="0.2">
      <c r="A14" s="18">
        <v>2</v>
      </c>
      <c r="B14" s="19" t="s">
        <v>22</v>
      </c>
      <c r="C14" s="20" t="s">
        <v>23</v>
      </c>
      <c r="D14" s="21" t="s">
        <v>21</v>
      </c>
      <c r="E14" s="21">
        <v>217.35</v>
      </c>
      <c r="F14" s="18">
        <v>8.5299999999999994</v>
      </c>
      <c r="G14" s="18">
        <v>1854</v>
      </c>
      <c r="H14" s="18"/>
      <c r="I14" s="33">
        <v>12.4</v>
      </c>
      <c r="J14" s="34">
        <f>G14*I14</f>
        <v>22989.600000000002</v>
      </c>
    </row>
    <row r="15" spans="1:10" x14ac:dyDescent="0.2">
      <c r="A15" s="18">
        <v>3</v>
      </c>
      <c r="B15" s="19" t="s">
        <v>24</v>
      </c>
      <c r="C15" s="20" t="s">
        <v>25</v>
      </c>
      <c r="D15" s="21" t="s">
        <v>21</v>
      </c>
      <c r="E15" s="21">
        <v>266.5838</v>
      </c>
      <c r="F15" s="18">
        <v>8.9700000000000006</v>
      </c>
      <c r="G15" s="18">
        <v>2391.25</v>
      </c>
      <c r="H15" s="18"/>
      <c r="I15" s="33">
        <v>12.4</v>
      </c>
      <c r="J15" s="34">
        <f t="shared" ref="J15" si="0">G15*I15</f>
        <v>29651.5</v>
      </c>
    </row>
    <row r="16" spans="1:10" x14ac:dyDescent="0.2">
      <c r="A16" s="18">
        <v>4</v>
      </c>
      <c r="B16" s="19" t="s">
        <v>26</v>
      </c>
      <c r="C16" s="20" t="s">
        <v>27</v>
      </c>
      <c r="D16" s="21" t="s">
        <v>21</v>
      </c>
      <c r="E16" s="21">
        <v>1028.7543384999999</v>
      </c>
      <c r="F16" s="18">
        <v>9.6199999999999992</v>
      </c>
      <c r="G16" s="18">
        <v>9896.6200000000008</v>
      </c>
      <c r="H16" s="18"/>
      <c r="I16" s="33">
        <v>12.4</v>
      </c>
      <c r="J16" s="34">
        <f>G16*I16</f>
        <v>122718.08800000002</v>
      </c>
    </row>
    <row r="17" spans="1:10" x14ac:dyDescent="0.2">
      <c r="A17" s="18">
        <v>5</v>
      </c>
      <c r="B17" s="19">
        <v>2</v>
      </c>
      <c r="C17" s="20" t="s">
        <v>28</v>
      </c>
      <c r="D17" s="21" t="s">
        <v>21</v>
      </c>
      <c r="E17" s="21">
        <v>295.0730835</v>
      </c>
      <c r="F17" s="18"/>
      <c r="G17" s="18">
        <f>SUM(G13:G16)</f>
        <v>14565.7</v>
      </c>
      <c r="H17" s="18"/>
      <c r="I17" s="33"/>
      <c r="J17" s="34">
        <f>SUM(J13:J16)</f>
        <v>180614.68000000002</v>
      </c>
    </row>
    <row r="18" spans="1:10" ht="21" customHeight="1" x14ac:dyDescent="0.2">
      <c r="A18" s="17" t="s">
        <v>29</v>
      </c>
      <c r="B18" s="17"/>
      <c r="C18" s="17"/>
      <c r="D18" s="17"/>
      <c r="E18" s="17"/>
      <c r="F18" s="17"/>
      <c r="G18" s="17"/>
      <c r="H18" s="17"/>
      <c r="I18" s="33"/>
      <c r="J18" s="33"/>
    </row>
    <row r="19" spans="1:10" ht="25.5" x14ac:dyDescent="0.2">
      <c r="A19" s="18">
        <v>6</v>
      </c>
      <c r="B19" s="19" t="s">
        <v>30</v>
      </c>
      <c r="C19" s="20" t="s">
        <v>31</v>
      </c>
      <c r="D19" s="21" t="s">
        <v>32</v>
      </c>
      <c r="E19" s="21">
        <v>7.2450000000000001</v>
      </c>
      <c r="F19" s="18">
        <v>86.4</v>
      </c>
      <c r="G19" s="18">
        <v>625.97</v>
      </c>
      <c r="H19" s="18">
        <v>13.5</v>
      </c>
      <c r="I19" s="33">
        <v>12.4</v>
      </c>
      <c r="J19" s="34">
        <f>G19*I19</f>
        <v>7762.0280000000002</v>
      </c>
    </row>
    <row r="20" spans="1:10" ht="25.5" x14ac:dyDescent="0.2">
      <c r="A20" s="18">
        <v>7</v>
      </c>
      <c r="B20" s="19" t="s">
        <v>33</v>
      </c>
      <c r="C20" s="20" t="s">
        <v>34</v>
      </c>
      <c r="D20" s="21" t="s">
        <v>32</v>
      </c>
      <c r="E20" s="21">
        <v>4.9244668000000003</v>
      </c>
      <c r="F20" s="18">
        <v>115.4</v>
      </c>
      <c r="G20" s="18">
        <v>568.28</v>
      </c>
      <c r="H20" s="18">
        <v>13.5</v>
      </c>
      <c r="I20" s="33">
        <v>12.4</v>
      </c>
      <c r="J20" s="34">
        <f t="shared" ref="J20:J33" si="1">G20*I20</f>
        <v>7046.6719999999996</v>
      </c>
    </row>
    <row r="21" spans="1:10" ht="25.5" x14ac:dyDescent="0.2">
      <c r="A21" s="18">
        <v>8</v>
      </c>
      <c r="B21" s="19" t="s">
        <v>35</v>
      </c>
      <c r="C21" s="20" t="s">
        <v>36</v>
      </c>
      <c r="D21" s="21" t="s">
        <v>32</v>
      </c>
      <c r="E21" s="21">
        <v>13.4930389</v>
      </c>
      <c r="F21" s="18">
        <v>6.9</v>
      </c>
      <c r="G21" s="18">
        <v>93.1</v>
      </c>
      <c r="H21" s="18"/>
      <c r="I21" s="33">
        <v>12.4</v>
      </c>
      <c r="J21" s="34">
        <f t="shared" si="1"/>
        <v>1154.44</v>
      </c>
    </row>
    <row r="22" spans="1:10" x14ac:dyDescent="0.2">
      <c r="A22" s="18">
        <v>9</v>
      </c>
      <c r="B22" s="19" t="s">
        <v>37</v>
      </c>
      <c r="C22" s="20" t="s">
        <v>38</v>
      </c>
      <c r="D22" s="21" t="s">
        <v>32</v>
      </c>
      <c r="E22" s="21">
        <v>4.9725999999999999</v>
      </c>
      <c r="F22" s="18">
        <v>89.99</v>
      </c>
      <c r="G22" s="18">
        <v>447.48</v>
      </c>
      <c r="H22" s="18">
        <v>10.06</v>
      </c>
      <c r="I22" s="33">
        <v>12.4</v>
      </c>
      <c r="J22" s="34">
        <f t="shared" si="1"/>
        <v>5548.7520000000004</v>
      </c>
    </row>
    <row r="23" spans="1:10" x14ac:dyDescent="0.2">
      <c r="A23" s="18">
        <v>10</v>
      </c>
      <c r="B23" s="19" t="s">
        <v>39</v>
      </c>
      <c r="C23" s="20" t="s">
        <v>40</v>
      </c>
      <c r="D23" s="21" t="s">
        <v>32</v>
      </c>
      <c r="E23" s="21">
        <v>2.386825</v>
      </c>
      <c r="F23" s="18">
        <v>0.5</v>
      </c>
      <c r="G23" s="18">
        <v>1.19</v>
      </c>
      <c r="H23" s="18"/>
      <c r="I23" s="33">
        <v>12.4</v>
      </c>
      <c r="J23" s="34">
        <f t="shared" si="1"/>
        <v>14.756</v>
      </c>
    </row>
    <row r="24" spans="1:10" ht="25.5" x14ac:dyDescent="0.2">
      <c r="A24" s="18">
        <v>11</v>
      </c>
      <c r="B24" s="19" t="s">
        <v>41</v>
      </c>
      <c r="C24" s="20" t="s">
        <v>42</v>
      </c>
      <c r="D24" s="21" t="s">
        <v>32</v>
      </c>
      <c r="E24" s="21">
        <v>30.911999999999999</v>
      </c>
      <c r="F24" s="18">
        <v>17.559999999999999</v>
      </c>
      <c r="G24" s="18">
        <v>542.82000000000005</v>
      </c>
      <c r="H24" s="18">
        <v>8.91</v>
      </c>
      <c r="I24" s="33">
        <v>12.4</v>
      </c>
      <c r="J24" s="34">
        <f t="shared" si="1"/>
        <v>6730.9680000000008</v>
      </c>
    </row>
    <row r="25" spans="1:10" ht="25.5" x14ac:dyDescent="0.2">
      <c r="A25" s="18">
        <v>12</v>
      </c>
      <c r="B25" s="19" t="s">
        <v>43</v>
      </c>
      <c r="C25" s="20" t="s">
        <v>44</v>
      </c>
      <c r="D25" s="21" t="s">
        <v>32</v>
      </c>
      <c r="E25" s="21">
        <v>70.5548</v>
      </c>
      <c r="F25" s="18">
        <v>13.72</v>
      </c>
      <c r="G25" s="18">
        <v>968.01</v>
      </c>
      <c r="H25" s="18">
        <v>7.51</v>
      </c>
      <c r="I25" s="33">
        <v>12.4</v>
      </c>
      <c r="J25" s="34">
        <f t="shared" si="1"/>
        <v>12003.324000000001</v>
      </c>
    </row>
    <row r="26" spans="1:10" ht="25.5" x14ac:dyDescent="0.2">
      <c r="A26" s="18">
        <v>13</v>
      </c>
      <c r="B26" s="19" t="s">
        <v>45</v>
      </c>
      <c r="C26" s="20" t="s">
        <v>46</v>
      </c>
      <c r="D26" s="21" t="s">
        <v>32</v>
      </c>
      <c r="E26" s="21">
        <v>55.904949999999999</v>
      </c>
      <c r="F26" s="18">
        <v>65.709999999999994</v>
      </c>
      <c r="G26" s="18">
        <v>3673.52</v>
      </c>
      <c r="H26" s="18">
        <v>11.6</v>
      </c>
      <c r="I26" s="33">
        <v>12.4</v>
      </c>
      <c r="J26" s="34">
        <f t="shared" si="1"/>
        <v>45551.648000000001</v>
      </c>
    </row>
    <row r="27" spans="1:10" ht="25.5" x14ac:dyDescent="0.2">
      <c r="A27" s="18">
        <v>14</v>
      </c>
      <c r="B27" s="19" t="s">
        <v>47</v>
      </c>
      <c r="C27" s="20" t="s">
        <v>48</v>
      </c>
      <c r="D27" s="21" t="s">
        <v>32</v>
      </c>
      <c r="E27" s="21">
        <v>4.9244668000000003</v>
      </c>
      <c r="F27" s="18">
        <v>85.84</v>
      </c>
      <c r="G27" s="18">
        <v>422.72</v>
      </c>
      <c r="H27" s="18">
        <v>11.6</v>
      </c>
      <c r="I27" s="33">
        <v>12.4</v>
      </c>
      <c r="J27" s="34">
        <f t="shared" si="1"/>
        <v>5241.7280000000001</v>
      </c>
    </row>
    <row r="28" spans="1:10" ht="25.5" x14ac:dyDescent="0.2">
      <c r="A28" s="18">
        <v>15</v>
      </c>
      <c r="B28" s="19" t="s">
        <v>49</v>
      </c>
      <c r="C28" s="20" t="s">
        <v>50</v>
      </c>
      <c r="D28" s="21" t="s">
        <v>32</v>
      </c>
      <c r="E28" s="21">
        <v>11.8187202</v>
      </c>
      <c r="F28" s="18">
        <v>1.2</v>
      </c>
      <c r="G28" s="18">
        <v>14.18</v>
      </c>
      <c r="H28" s="18"/>
      <c r="I28" s="33">
        <v>12.4</v>
      </c>
      <c r="J28" s="34">
        <f t="shared" si="1"/>
        <v>175.83199999999999</v>
      </c>
    </row>
    <row r="29" spans="1:10" ht="25.5" x14ac:dyDescent="0.2">
      <c r="A29" s="18">
        <v>16</v>
      </c>
      <c r="B29" s="19" t="s">
        <v>51</v>
      </c>
      <c r="C29" s="20" t="s">
        <v>52</v>
      </c>
      <c r="D29" s="21" t="s">
        <v>32</v>
      </c>
      <c r="E29" s="21">
        <v>71.601746500000004</v>
      </c>
      <c r="F29" s="18">
        <v>8.1</v>
      </c>
      <c r="G29" s="18">
        <v>579.97</v>
      </c>
      <c r="H29" s="18"/>
      <c r="I29" s="33">
        <v>12.4</v>
      </c>
      <c r="J29" s="34">
        <f t="shared" si="1"/>
        <v>7191.6280000000006</v>
      </c>
    </row>
    <row r="30" spans="1:10" ht="51" x14ac:dyDescent="0.2">
      <c r="A30" s="18">
        <v>17</v>
      </c>
      <c r="B30" s="19" t="s">
        <v>53</v>
      </c>
      <c r="C30" s="20" t="s">
        <v>54</v>
      </c>
      <c r="D30" s="21" t="s">
        <v>32</v>
      </c>
      <c r="E30" s="21">
        <v>115.6348</v>
      </c>
      <c r="F30" s="18">
        <v>90</v>
      </c>
      <c r="G30" s="18">
        <v>10407.129999999999</v>
      </c>
      <c r="H30" s="18">
        <v>10.06</v>
      </c>
      <c r="I30" s="33">
        <v>12.4</v>
      </c>
      <c r="J30" s="34">
        <f t="shared" si="1"/>
        <v>129048.412</v>
      </c>
    </row>
    <row r="31" spans="1:10" x14ac:dyDescent="0.2">
      <c r="A31" s="18">
        <v>18</v>
      </c>
      <c r="B31" s="19" t="s">
        <v>55</v>
      </c>
      <c r="C31" s="20" t="s">
        <v>56</v>
      </c>
      <c r="D31" s="21" t="s">
        <v>32</v>
      </c>
      <c r="E31" s="21">
        <v>202.86</v>
      </c>
      <c r="F31" s="18">
        <v>4.72</v>
      </c>
      <c r="G31" s="18">
        <v>957.49</v>
      </c>
      <c r="H31" s="18"/>
      <c r="I31" s="33">
        <v>12.4</v>
      </c>
      <c r="J31" s="34">
        <f t="shared" si="1"/>
        <v>11872.876</v>
      </c>
    </row>
    <row r="32" spans="1:10" ht="25.5" x14ac:dyDescent="0.2">
      <c r="A32" s="18">
        <v>19</v>
      </c>
      <c r="B32" s="19" t="s">
        <v>57</v>
      </c>
      <c r="C32" s="20" t="s">
        <v>58</v>
      </c>
      <c r="D32" s="21" t="s">
        <v>32</v>
      </c>
      <c r="E32" s="21">
        <v>103.04</v>
      </c>
      <c r="F32" s="18">
        <v>0.14000000000000001</v>
      </c>
      <c r="G32" s="18">
        <v>14.42</v>
      </c>
      <c r="H32" s="18"/>
      <c r="I32" s="33">
        <v>12.4</v>
      </c>
      <c r="J32" s="34">
        <f t="shared" si="1"/>
        <v>178.80799999999999</v>
      </c>
    </row>
    <row r="33" spans="1:10" x14ac:dyDescent="0.2">
      <c r="A33" s="18">
        <v>20</v>
      </c>
      <c r="B33" s="19" t="s">
        <v>59</v>
      </c>
      <c r="C33" s="20" t="s">
        <v>60</v>
      </c>
      <c r="D33" s="21" t="s">
        <v>32</v>
      </c>
      <c r="E33" s="21">
        <v>46.289987500000002</v>
      </c>
      <c r="F33" s="18">
        <v>2.36</v>
      </c>
      <c r="G33" s="18">
        <v>109.24</v>
      </c>
      <c r="H33" s="18"/>
      <c r="I33" s="33">
        <v>12.4</v>
      </c>
      <c r="J33" s="34">
        <f t="shared" si="1"/>
        <v>1354.576</v>
      </c>
    </row>
    <row r="34" spans="1:10" s="28" customFormat="1" x14ac:dyDescent="0.2">
      <c r="A34" s="29"/>
      <c r="B34" s="30"/>
      <c r="C34" s="31"/>
      <c r="D34" s="32"/>
      <c r="E34" s="32"/>
      <c r="F34" s="29"/>
      <c r="G34" s="29">
        <f>SUM(G19:G33)</f>
        <v>19425.520000000004</v>
      </c>
      <c r="H34" s="29"/>
      <c r="I34" s="33"/>
      <c r="J34" s="34">
        <f>SUM(J19:J33)</f>
        <v>240876.44799999997</v>
      </c>
    </row>
    <row r="35" spans="1:10" ht="21" customHeight="1" x14ac:dyDescent="0.2">
      <c r="A35" s="17" t="s">
        <v>61</v>
      </c>
      <c r="B35" s="17"/>
      <c r="C35" s="17"/>
      <c r="D35" s="17"/>
      <c r="E35" s="17"/>
      <c r="F35" s="17"/>
      <c r="G35" s="17"/>
      <c r="H35" s="17"/>
      <c r="I35" s="33"/>
      <c r="J35" s="33"/>
    </row>
    <row r="36" spans="1:10" x14ac:dyDescent="0.2">
      <c r="A36" s="18">
        <v>21</v>
      </c>
      <c r="B36" s="19" t="s">
        <v>62</v>
      </c>
      <c r="C36" s="20" t="s">
        <v>63</v>
      </c>
      <c r="D36" s="21" t="s">
        <v>64</v>
      </c>
      <c r="E36" s="21">
        <v>191.91249999999999</v>
      </c>
      <c r="F36" s="18">
        <v>2.44</v>
      </c>
      <c r="G36" s="18">
        <v>468.26</v>
      </c>
      <c r="H36" s="18"/>
      <c r="I36" s="33">
        <v>12.4</v>
      </c>
      <c r="J36" s="34">
        <f t="shared" ref="J36:J37" si="2">G36*I36</f>
        <v>5806.424</v>
      </c>
    </row>
    <row r="37" spans="1:10" ht="25.5" x14ac:dyDescent="0.2">
      <c r="A37" s="18">
        <v>22</v>
      </c>
      <c r="B37" s="19" t="s">
        <v>65</v>
      </c>
      <c r="C37" s="20" t="s">
        <v>66</v>
      </c>
      <c r="D37" s="21" t="s">
        <v>67</v>
      </c>
      <c r="E37" s="21">
        <v>87.5</v>
      </c>
      <c r="F37" s="18">
        <v>3.62</v>
      </c>
      <c r="G37" s="18">
        <v>316.75</v>
      </c>
      <c r="H37" s="18"/>
      <c r="I37" s="33">
        <v>12.4</v>
      </c>
      <c r="J37" s="34">
        <f>G37*I37</f>
        <v>3927.7000000000003</v>
      </c>
    </row>
    <row r="38" spans="1:10" x14ac:dyDescent="0.2">
      <c r="A38" s="18">
        <v>23</v>
      </c>
      <c r="B38" s="19" t="s">
        <v>68</v>
      </c>
      <c r="C38" s="20" t="s">
        <v>69</v>
      </c>
      <c r="D38" s="21" t="s">
        <v>70</v>
      </c>
      <c r="E38" s="21">
        <v>36.880000000000003</v>
      </c>
      <c r="F38" s="18">
        <v>1.82</v>
      </c>
      <c r="G38" s="18">
        <v>67.12</v>
      </c>
      <c r="H38" s="18"/>
      <c r="I38" s="33">
        <v>12.4</v>
      </c>
      <c r="J38" s="34">
        <f t="shared" ref="J38:J46" si="3">G38*I38</f>
        <v>832.28800000000012</v>
      </c>
    </row>
    <row r="39" spans="1:10" ht="25.5" x14ac:dyDescent="0.2">
      <c r="A39" s="18">
        <v>24</v>
      </c>
      <c r="B39" s="19" t="s">
        <v>71</v>
      </c>
      <c r="C39" s="20" t="s">
        <v>72</v>
      </c>
      <c r="D39" s="21" t="s">
        <v>64</v>
      </c>
      <c r="E39" s="21">
        <v>39.79</v>
      </c>
      <c r="F39" s="18">
        <v>54.95</v>
      </c>
      <c r="G39" s="18">
        <v>2186.46</v>
      </c>
      <c r="H39" s="18"/>
      <c r="I39" s="33">
        <v>12.4</v>
      </c>
      <c r="J39" s="34">
        <f t="shared" si="3"/>
        <v>27112.104000000003</v>
      </c>
    </row>
    <row r="40" spans="1:10" ht="38.25" x14ac:dyDescent="0.2">
      <c r="A40" s="18">
        <v>25</v>
      </c>
      <c r="B40" s="19" t="s">
        <v>73</v>
      </c>
      <c r="C40" s="20" t="s">
        <v>74</v>
      </c>
      <c r="D40" s="21" t="s">
        <v>75</v>
      </c>
      <c r="E40" s="21">
        <v>8.8979999999999997</v>
      </c>
      <c r="F40" s="18">
        <v>412</v>
      </c>
      <c r="G40" s="18">
        <v>3665.98</v>
      </c>
      <c r="H40" s="18"/>
      <c r="I40" s="33">
        <v>12.4</v>
      </c>
      <c r="J40" s="34">
        <f t="shared" si="3"/>
        <v>45458.152000000002</v>
      </c>
    </row>
    <row r="41" spans="1:10" ht="25.5" x14ac:dyDescent="0.2">
      <c r="A41" s="18">
        <v>26</v>
      </c>
      <c r="B41" s="19" t="s">
        <v>76</v>
      </c>
      <c r="C41" s="20" t="s">
        <v>77</v>
      </c>
      <c r="D41" s="21" t="s">
        <v>64</v>
      </c>
      <c r="E41" s="21">
        <v>3.36</v>
      </c>
      <c r="F41" s="18">
        <v>519.79999999999995</v>
      </c>
      <c r="G41" s="18">
        <v>1746.53</v>
      </c>
      <c r="H41" s="18"/>
      <c r="I41" s="33">
        <v>12.4</v>
      </c>
      <c r="J41" s="34">
        <f t="shared" si="3"/>
        <v>21656.972000000002</v>
      </c>
    </row>
    <row r="42" spans="1:10" x14ac:dyDescent="0.2">
      <c r="A42" s="18">
        <v>27</v>
      </c>
      <c r="B42" s="19" t="s">
        <v>78</v>
      </c>
      <c r="C42" s="20" t="s">
        <v>79</v>
      </c>
      <c r="D42" s="21" t="s">
        <v>70</v>
      </c>
      <c r="E42" s="21">
        <v>88765</v>
      </c>
      <c r="F42" s="18"/>
      <c r="G42" s="36">
        <f>J42/I42</f>
        <v>244604.83870967742</v>
      </c>
      <c r="H42" s="18"/>
      <c r="I42" s="33">
        <v>12.4</v>
      </c>
      <c r="J42" s="34">
        <f>834431+165554+2033115</f>
        <v>3033100</v>
      </c>
    </row>
    <row r="43" spans="1:10" ht="25.5" x14ac:dyDescent="0.2">
      <c r="A43" s="18">
        <v>28</v>
      </c>
      <c r="B43" s="19" t="s">
        <v>80</v>
      </c>
      <c r="C43" s="20" t="s">
        <v>72</v>
      </c>
      <c r="D43" s="21" t="s">
        <v>64</v>
      </c>
      <c r="E43" s="21">
        <v>-39.79</v>
      </c>
      <c r="F43" s="18">
        <v>54.95</v>
      </c>
      <c r="G43" s="18">
        <v>-2186.46</v>
      </c>
      <c r="H43" s="18"/>
      <c r="I43" s="33">
        <v>12.4</v>
      </c>
      <c r="J43" s="34">
        <f t="shared" si="3"/>
        <v>-27112.104000000003</v>
      </c>
    </row>
    <row r="44" spans="1:10" ht="38.25" x14ac:dyDescent="0.2">
      <c r="A44" s="18">
        <v>29</v>
      </c>
      <c r="B44" s="19" t="s">
        <v>81</v>
      </c>
      <c r="C44" s="20" t="s">
        <v>74</v>
      </c>
      <c r="D44" s="21" t="s">
        <v>75</v>
      </c>
      <c r="E44" s="21">
        <v>-8.8979999999999997</v>
      </c>
      <c r="F44" s="18">
        <v>412</v>
      </c>
      <c r="G44" s="18">
        <v>-3665.98</v>
      </c>
      <c r="H44" s="18"/>
      <c r="I44" s="33">
        <v>12.4</v>
      </c>
      <c r="J44" s="34">
        <f t="shared" si="3"/>
        <v>-45458.152000000002</v>
      </c>
    </row>
    <row r="45" spans="1:10" ht="25.5" x14ac:dyDescent="0.2">
      <c r="A45" s="18">
        <v>30</v>
      </c>
      <c r="B45" s="19" t="s">
        <v>82</v>
      </c>
      <c r="C45" s="20" t="s">
        <v>77</v>
      </c>
      <c r="D45" s="21" t="s">
        <v>64</v>
      </c>
      <c r="E45" s="21">
        <v>-3.36</v>
      </c>
      <c r="F45" s="18">
        <v>519.79999999999995</v>
      </c>
      <c r="G45" s="18">
        <v>-1746.53</v>
      </c>
      <c r="H45" s="18"/>
      <c r="I45" s="33">
        <v>12.4</v>
      </c>
      <c r="J45" s="34">
        <f t="shared" si="3"/>
        <v>-21656.972000000002</v>
      </c>
    </row>
    <row r="46" spans="1:10" ht="38.25" x14ac:dyDescent="0.2">
      <c r="A46" s="18">
        <v>31</v>
      </c>
      <c r="B46" s="19" t="s">
        <v>83</v>
      </c>
      <c r="C46" s="20" t="s">
        <v>84</v>
      </c>
      <c r="D46" s="21" t="s">
        <v>70</v>
      </c>
      <c r="E46" s="21">
        <v>3424</v>
      </c>
      <c r="F46" s="18">
        <v>15.36</v>
      </c>
      <c r="G46" s="18">
        <v>52592.639999999999</v>
      </c>
      <c r="H46" s="18"/>
      <c r="I46" s="33">
        <v>12.4</v>
      </c>
      <c r="J46" s="34">
        <f t="shared" si="3"/>
        <v>652148.73600000003</v>
      </c>
    </row>
    <row r="47" spans="1:10" s="28" customFormat="1" x14ac:dyDescent="0.2">
      <c r="A47" s="29"/>
      <c r="B47" s="30"/>
      <c r="C47" s="31"/>
      <c r="D47" s="32"/>
      <c r="E47" s="32"/>
      <c r="F47" s="29"/>
      <c r="G47" s="36">
        <f>SUM(G36:G46)</f>
        <v>298049.60870967741</v>
      </c>
      <c r="H47" s="29"/>
      <c r="I47" s="33"/>
      <c r="J47" s="34">
        <f>SUM(J36:J46)</f>
        <v>3695815.1480000005</v>
      </c>
    </row>
    <row r="48" spans="1:10" ht="21" customHeight="1" x14ac:dyDescent="0.2">
      <c r="A48" s="17" t="s">
        <v>85</v>
      </c>
      <c r="B48" s="17"/>
      <c r="C48" s="17"/>
      <c r="D48" s="17"/>
      <c r="E48" s="17"/>
      <c r="F48" s="17"/>
      <c r="G48" s="17"/>
      <c r="H48" s="17"/>
      <c r="I48" s="33"/>
      <c r="J48" s="33"/>
    </row>
    <row r="49" spans="1:10" ht="51" x14ac:dyDescent="0.2">
      <c r="A49" s="18">
        <v>32</v>
      </c>
      <c r="B49" s="19" t="s">
        <v>86</v>
      </c>
      <c r="C49" s="20" t="s">
        <v>87</v>
      </c>
      <c r="D49" s="21" t="s">
        <v>88</v>
      </c>
      <c r="E49" s="21">
        <v>12.2347</v>
      </c>
      <c r="F49" s="18">
        <v>14.17</v>
      </c>
      <c r="G49" s="18">
        <v>173.37</v>
      </c>
      <c r="H49" s="18"/>
      <c r="I49" s="33">
        <v>12.4</v>
      </c>
      <c r="J49" s="34">
        <f t="shared" ref="J49:J51" si="4">G49*I49</f>
        <v>2149.788</v>
      </c>
    </row>
    <row r="50" spans="1:10" ht="21" customHeight="1" x14ac:dyDescent="0.2">
      <c r="A50" s="17" t="s">
        <v>89</v>
      </c>
      <c r="B50" s="17"/>
      <c r="C50" s="17"/>
      <c r="D50" s="17"/>
      <c r="E50" s="17"/>
      <c r="F50" s="17"/>
      <c r="G50" s="17"/>
      <c r="H50" s="17"/>
      <c r="I50" s="33"/>
      <c r="J50" s="33"/>
    </row>
    <row r="51" spans="1:10" ht="51" x14ac:dyDescent="0.2">
      <c r="A51" s="22">
        <v>33</v>
      </c>
      <c r="B51" s="23" t="s">
        <v>90</v>
      </c>
      <c r="C51" s="24" t="s">
        <v>91</v>
      </c>
      <c r="D51" s="25" t="s">
        <v>88</v>
      </c>
      <c r="E51" s="25">
        <v>12.2347</v>
      </c>
      <c r="F51" s="22">
        <v>22.33</v>
      </c>
      <c r="G51" s="22">
        <v>273.2</v>
      </c>
      <c r="H51" s="22"/>
      <c r="I51" s="33">
        <v>12.4</v>
      </c>
      <c r="J51" s="34">
        <f t="shared" si="4"/>
        <v>3387.68</v>
      </c>
    </row>
    <row r="52" spans="1:10" x14ac:dyDescent="0.2">
      <c r="A52" s="26" t="s">
        <v>92</v>
      </c>
      <c r="B52" s="26"/>
      <c r="C52" s="26"/>
      <c r="D52" s="26"/>
      <c r="E52" s="26"/>
      <c r="F52" s="26"/>
      <c r="G52" s="27">
        <v>5303984.4000000004</v>
      </c>
      <c r="H52" s="18"/>
      <c r="I52" s="33"/>
      <c r="J52" s="33"/>
    </row>
    <row r="53" spans="1:10" x14ac:dyDescent="0.2">
      <c r="A53" s="4"/>
      <c r="B53" s="6"/>
      <c r="C53" s="4"/>
      <c r="D53" s="4"/>
      <c r="E53" s="4"/>
      <c r="F53" s="4"/>
      <c r="G53" s="4"/>
      <c r="H53" s="4"/>
    </row>
    <row r="56" spans="1:10" x14ac:dyDescent="0.2">
      <c r="A56" s="7" t="s">
        <v>15</v>
      </c>
    </row>
    <row r="57" spans="1:10" x14ac:dyDescent="0.2">
      <c r="A57" s="8"/>
    </row>
    <row r="58" spans="1:10" x14ac:dyDescent="0.2">
      <c r="A58" s="7" t="s">
        <v>16</v>
      </c>
    </row>
  </sheetData>
  <mergeCells count="17">
    <mergeCell ref="A50:H50"/>
    <mergeCell ref="A52:F52"/>
    <mergeCell ref="A11:H11"/>
    <mergeCell ref="A12:H12"/>
    <mergeCell ref="A18:H18"/>
    <mergeCell ref="A35:H35"/>
    <mergeCell ref="A48:H48"/>
    <mergeCell ref="C4:F4"/>
    <mergeCell ref="B1:F1"/>
    <mergeCell ref="B2:F2"/>
    <mergeCell ref="C5:G5"/>
    <mergeCell ref="A8:A9"/>
    <mergeCell ref="B8:B9"/>
    <mergeCell ref="C8:C9"/>
    <mergeCell ref="D8:D9"/>
    <mergeCell ref="E8:E9"/>
    <mergeCell ref="F8:H8"/>
  </mergeCells>
  <phoneticPr fontId="2" type="noConversion"/>
  <pageMargins left="0.75" right="0.75" top="1" bottom="1" header="0.5" footer="0.5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Пятигорец Татьяна Петровна</dc:creator>
  <cp:lastModifiedBy>Пятигорец Татьяна Петровна</cp:lastModifiedBy>
  <cp:lastPrinted>2009-03-20T11:35:02Z</cp:lastPrinted>
  <dcterms:created xsi:type="dcterms:W3CDTF">2003-01-28T12:33:10Z</dcterms:created>
  <dcterms:modified xsi:type="dcterms:W3CDTF">2021-09-24T10:16:41Z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