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yatigorec_tp\Desktop\Новая папка\"/>
    </mc:Choice>
  </mc:AlternateContent>
  <xr:revisionPtr revIDLastSave="0" documentId="8_{35B1BE61-0009-45B1-A125-BC5D4A90FC9D}" xr6:coauthVersionLast="47" xr6:coauthVersionMax="47" xr10:uidLastSave="{00000000-0000-0000-0000-000000000000}"/>
  <bookViews>
    <workbookView xWindow="-120" yWindow="-120" windowWidth="24240" windowHeight="13140" tabRatio="771" xr2:uid="{00000000-000D-0000-FFFF-FFFF00000000}"/>
  </bookViews>
  <sheets>
    <sheet name="Мои данные" sheetId="8" r:id="rId1"/>
  </sheets>
  <calcPr calcId="181029"/>
</workbook>
</file>

<file path=xl/calcChain.xml><?xml version="1.0" encoding="utf-8"?>
<calcChain xmlns="http://schemas.openxmlformats.org/spreadsheetml/2006/main">
  <c r="G64" i="8" l="1"/>
  <c r="J64" i="8"/>
  <c r="J68" i="8"/>
  <c r="J66" i="8"/>
  <c r="G63" i="8"/>
  <c r="G62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31" i="8"/>
  <c r="J60" i="8" s="1"/>
  <c r="G60" i="8"/>
  <c r="G29" i="8"/>
  <c r="J20" i="8"/>
  <c r="J21" i="8"/>
  <c r="J22" i="8"/>
  <c r="J23" i="8"/>
  <c r="J24" i="8"/>
  <c r="J25" i="8"/>
  <c r="J26" i="8"/>
  <c r="J27" i="8"/>
  <c r="J28" i="8"/>
  <c r="J19" i="8"/>
  <c r="J14" i="8"/>
  <c r="J15" i="8"/>
  <c r="J16" i="8"/>
  <c r="J13" i="8"/>
  <c r="G17" i="8"/>
  <c r="J17" i="8" s="1"/>
  <c r="J29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&lt;&gt;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 xr:uid="{00000000-0006-0000-0000-000002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C4" authorId="0" shapeId="0" xr:uid="{00000000-0006-0000-0000-000003000000}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C5" authorId="0" shapeId="0" xr:uid="{00000000-0006-0000-0000-000004000000}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0" authorId="0" shapeId="0" xr:uid="{00000000-0006-0000-0000-000005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 xr:uid="{00000000-0006-0000-0000-000006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 xr:uid="{00000000-0006-0000-0000-000007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 xr:uid="{00000000-0006-0000-0000-000008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 xr:uid="{00000000-0006-0000-0000-000009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 xr:uid="{00000000-0006-0000-0000-00000A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G10" authorId="0" shapeId="0" xr:uid="{00000000-0006-0000-0000-00000B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H10" authorId="0" shapeId="0" xr:uid="{00000000-0006-0000-0000-00000C000000}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ВедРесурсов::&lt;Базисная ЗП по ресурсу (для машин и механизмов)&gt;
&lt;Формула базисной цены единицы ЗПМ&gt;</t>
        </r>
      </text>
    </comment>
    <comment ref="A70" authorId="0" shapeId="0" xr:uid="{00000000-0006-0000-0000-00000D000000}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70" authorId="0" shapeId="0" xr:uid="{00000000-0006-0000-0000-00000E000000}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70" authorId="0" shapeId="0" xr:uid="{00000000-0006-0000-0000-00000F000000}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базисных ценах (итоги)&gt;</t>
        </r>
      </text>
    </comment>
    <comment ref="A73" authorId="1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75" authorId="1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<sst xmlns="http://schemas.openxmlformats.org/spreadsheetml/2006/main" count="170" uniqueCount="130">
  <si>
    <t>Код ресурса</t>
  </si>
  <si>
    <t>Стройка</t>
  </si>
  <si>
    <t>Объект</t>
  </si>
  <si>
    <t>№ п/п</t>
  </si>
  <si>
    <t>Наименование ресурса</t>
  </si>
  <si>
    <t>Ед.изм.</t>
  </si>
  <si>
    <t>Кол-во</t>
  </si>
  <si>
    <t>Сметная стоимоть  в базисном уровне</t>
  </si>
  <si>
    <t>На ед.    изм.</t>
  </si>
  <si>
    <t>Общ</t>
  </si>
  <si>
    <t>ЗП маш</t>
  </si>
  <si>
    <t>"Реконструкция вторичного отстойника №6 ОСК ООО "Нижневартовские коммунальные системы"</t>
  </si>
  <si>
    <t>02-01-01 Монтаж технологического оборудования (ТХ)</t>
  </si>
  <si>
    <t>ЛОКАЛЬНАЯ РЕСУРСНАЯ ВЕДОМОСТЬ №02-01-01</t>
  </si>
  <si>
    <t>02-01-01 Монтаж технологического оборудования вторичного отстойника (ТХ)</t>
  </si>
  <si>
    <t>Составил:______________</t>
  </si>
  <si>
    <t>Проверил:______________</t>
  </si>
  <si>
    <t>Ресурсы подрядчика</t>
  </si>
  <si>
    <t xml:space="preserve">          Трудозатраты</t>
  </si>
  <si>
    <t>1-3-0</t>
  </si>
  <si>
    <t>Затраты труда рабочих (ср 3)</t>
  </si>
  <si>
    <t>чел.-ч</t>
  </si>
  <si>
    <t>1-3-7</t>
  </si>
  <si>
    <t>Затраты труда рабочих (ср 3,7)</t>
  </si>
  <si>
    <t>1-3-8</t>
  </si>
  <si>
    <t>Затраты труда рабочих (ср 3,8)</t>
  </si>
  <si>
    <t>1-4-4</t>
  </si>
  <si>
    <t>Затраты труда рабочих (ср 4,4)</t>
  </si>
  <si>
    <t>Затраты труда машинистов</t>
  </si>
  <si>
    <t xml:space="preserve">          Машины и механизмы</t>
  </si>
  <si>
    <t>91.05.05-015</t>
  </si>
  <si>
    <t>Краны на автомобильном ходу, грузоподъемность 16 т</t>
  </si>
  <si>
    <t>маш.час</t>
  </si>
  <si>
    <t>91.05.06-007</t>
  </si>
  <si>
    <t>Краны на гусеничном ходу, грузоподъемность 25 т</t>
  </si>
  <si>
    <t>91.05.08-007</t>
  </si>
  <si>
    <t>Краны на пневмоколесном ходу, грузоподъемность 25 т</t>
  </si>
  <si>
    <t>91.06.03-062</t>
  </si>
  <si>
    <t>Лебедки электрические тяговым усилием до 31,39 кН (3,2 т)</t>
  </si>
  <si>
    <t>91.14.02-001</t>
  </si>
  <si>
    <t>Автомобили бортовые, грузоподъемность до 5 т</t>
  </si>
  <si>
    <t>91.14.02-004</t>
  </si>
  <si>
    <t>Автомобили бортовые, грузоподъемность до 15 т</t>
  </si>
  <si>
    <t>91.17.04-042</t>
  </si>
  <si>
    <t>Аппараты для газовой сварки и резки</t>
  </si>
  <si>
    <t>91.17.04-171</t>
  </si>
  <si>
    <t>Преобразователи сварочные номинальным сварочным током 315-500 А</t>
  </si>
  <si>
    <t>91.17.04-233</t>
  </si>
  <si>
    <t>Установки для сварки ручной дуговой (постоянного тока)</t>
  </si>
  <si>
    <t>91.21.22-638</t>
  </si>
  <si>
    <t>Пылесосы промышленные, мощность до 2000 Вт</t>
  </si>
  <si>
    <t xml:space="preserve">          Материалы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</si>
  <si>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</si>
  <si>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</si>
  <si>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</si>
  <si>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</si>
  <si>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</si>
  <si>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</si>
  <si>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01.7.06.03-0024</t>
  </si>
  <si>
    <t>Лента полиэтиленовая с липким слоем, толщина 0,1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</si>
  <si>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</si>
  <si>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</si>
  <si>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</si>
  <si>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</si>
  <si>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т</t>
  </si>
  <si>
    <t>01.7.15.03-0042</t>
  </si>
  <si>
    <t>Болты с гайками и шайбами строительные</t>
  </si>
  <si>
    <t>01.7.15.06-0111</t>
  </si>
  <si>
    <t>Гвозди строительные</t>
  </si>
  <si>
    <t>01.7.20.08-0071</t>
  </si>
  <si>
    <t>Канат пеньковый пропитанный</t>
  </si>
  <si>
    <t>07.2.07.13-0171</t>
  </si>
  <si>
    <t>Подкладки металлические</t>
  </si>
  <si>
    <t>08.1.02.11-0023</t>
  </si>
  <si>
    <t>Поковки простые строительные (скобы, закрепы, хомуты), масса до 1,6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</si>
  <si>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</si>
  <si>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</si>
  <si>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</si>
  <si>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</si>
  <si>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</si>
  <si>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</si>
  <si>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</si>
  <si>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11.3.03.15-0021</t>
  </si>
  <si>
    <t>Клинья пластиковые монтажные</t>
  </si>
  <si>
    <t>100 шт</t>
  </si>
  <si>
    <t>14.4.01.01-0003</t>
  </si>
  <si>
    <t>Грунтовка ГФ-021</t>
  </si>
  <si>
    <t>14.5.09.07-0030</t>
  </si>
  <si>
    <t>Растворитель Р-4</t>
  </si>
  <si>
    <t>20.1.02.15-0013</t>
  </si>
  <si>
    <t>Соединитель восьмиканальный модульный (интернет-розетка)</t>
  </si>
  <si>
    <t>шт</t>
  </si>
  <si>
    <t>20.1.02.18-0003</t>
  </si>
  <si>
    <t>Стяжка нейлоновая неоткрывающаяся 3,6х250 мм</t>
  </si>
  <si>
    <t>20.1.02.23-0011</t>
  </si>
  <si>
    <t>Маркер перманентный черный, ширина линии 0,3 мм</t>
  </si>
  <si>
    <t>10 шт</t>
  </si>
  <si>
    <t>20.2.10.03-0001</t>
  </si>
  <si>
    <t>Наконечники кабельные латунные, сечением жилы 2,5 мм2, диаметр 10 мм, длина 25 мм</t>
  </si>
  <si>
    <t>25.1.01.04-0031</t>
  </si>
  <si>
    <t>Шпалы непропитанные для железных дорог, тип I</t>
  </si>
  <si>
    <t>25.2.01.01-0016</t>
  </si>
  <si>
    <t>Бирки маркировочные БМ полистироловые</t>
  </si>
  <si>
    <t>999-9950</t>
  </si>
  <si>
    <t>Вспомогательные ненормируемые ресурсы (2% от Оплаты труда рабочих)</t>
  </si>
  <si>
    <t>руб</t>
  </si>
  <si>
    <t>ФССЦ-01.7.11.07-0036</t>
  </si>
  <si>
    <t>ФССЦ-01.7.11.07-0040</t>
  </si>
  <si>
    <t>ФССЦ-01.7.11.07-0101</t>
  </si>
  <si>
    <t>Электроды для сварки высоколегированных сталей ЦЛ-11, диаметр 4 мм</t>
  </si>
  <si>
    <t>ФССЦ-01.7.15.01-0002</t>
  </si>
  <si>
    <t>Анкер-шпилька Hilti HST М12х115/20 для использования в бетоне</t>
  </si>
  <si>
    <t>ФССЦ-01.7.15.01-0004</t>
  </si>
  <si>
    <t>Анкер-шпилька Hilti HST М16х140/25 для использования в бетоне</t>
  </si>
  <si>
    <t>ФССЦ-14.2.05.04-0112</t>
  </si>
  <si>
    <t>Состав химический тиксотропный двухкомпонентный на основе эпоксидной смолы для крепления анкеров и металлических элементов MASTERFLOW 935 (400 мл)</t>
  </si>
  <si>
    <t xml:space="preserve">          Оборудование</t>
  </si>
  <si>
    <t>ТЦ_101_77_7726288688_13.09.2021_02</t>
  </si>
  <si>
    <t>Е330.01 Илосос для вторичного радиального отстойника- внутрений диаметр отстойника 30м. Мощность привода тележки - 0,75 кВт.; очистителя лотка - 0,37 кВт. снегоочистителя - 0,37 кВт. Материал исполнения: подводная часть - AISI 304; мост - AMг3М; настил моста - пластик. В комплекте с ШУ- ЭИРВм-30 (ООО ПП "Экополимер")</t>
  </si>
  <si>
    <t>Е330.02/Е330.03/Е330.04_x000D_
Ригельная система с лотками из нержавеющей стали: Канал водосбросной в комплекте с крепежом- ЭЛВ-30- 1шт; Гребенчатый водослив (лист 1,5 мм, 180 м.п.) в комплекте с крепежом ВСГк1300х290х1,5-1шт; Лоток водоотводящий в комплекте с крепежом ЭЛВ-30.11.01 000-1шт</t>
  </si>
  <si>
    <t xml:space="preserve">          Перевозка</t>
  </si>
  <si>
    <t>ФССЦпг-03-21-01-017</t>
  </si>
  <si>
    <t>Перевозка грузов автомобилями-самосвалами грузоподъемностью 10 т работающих вне карьера на расстояние: I класс груза до 17 км</t>
  </si>
  <si>
    <t>1 т груза</t>
  </si>
  <si>
    <t xml:space="preserve">          Погрузка/разгрузка</t>
  </si>
  <si>
    <t>ФССЦпг-01-01-01-015</t>
  </si>
  <si>
    <t>Погрузо-разгрузочные работы при автомобильных перевозках: Погрузка металлических конструкций массой до 1 т</t>
  </si>
  <si>
    <t>ВСЕГО по смете</t>
  </si>
  <si>
    <t>Индекс</t>
  </si>
  <si>
    <t>Сметная стоимоть  в текущем  уровне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</si>
</sst>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49" fontId="5" fillId="0" borderId="1">
      <alignment horizontal="center" vertical="top" wrapText="1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3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  <xf numFmtId="49" fontId="1" fillId="0" borderId="1">
      <alignment horizontal="center" vertical="top" wrapText="1"/>
    </xf>
    <xf numFmtId="0" fontId="1" fillId="0" borderId="0"/>
    <xf numFmtId="0" fontId="1" fillId="0" borderId="0"/>
  </cellStyleXfs>
  <cellXfs count="38">
    <xf numFmtId="0" fontId="0" fillId="0" borderId="0" xfId="0"/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3" fillId="0" borderId="0" xfId="7">
      <alignment horizontal="right" vertical="top" wrapText="1"/>
    </xf>
    <xf numFmtId="49" fontId="0" fillId="0" borderId="0" xfId="0" applyNumberFormat="1"/>
    <xf numFmtId="49" fontId="3" fillId="0" borderId="0" xfId="7" applyNumberFormat="1">
      <alignment horizontal="right" vertical="top" wrapText="1"/>
    </xf>
    <xf numFmtId="0" fontId="6" fillId="0" borderId="0" xfId="25" applyFont="1">
      <alignment horizontal="left" vertical="top"/>
    </xf>
    <xf numFmtId="0" fontId="6" fillId="0" borderId="0" xfId="0" applyFont="1"/>
    <xf numFmtId="0" fontId="3" fillId="0" borderId="0" xfId="24">
      <alignment horizont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3" applyBorder="1">
      <alignment horizontal="center"/>
    </xf>
    <xf numFmtId="49" fontId="3" fillId="0" borderId="1" xfId="3" applyNumberFormat="1" applyBorder="1">
      <alignment horizont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0" fontId="0" fillId="0" borderId="0" xfId="0"/>
    <xf numFmtId="0" fontId="0" fillId="0" borderId="1" xfId="0" applyBorder="1" applyAlignment="1">
      <alignment horizontal="right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right" wrapText="1"/>
    </xf>
  </cellXfs>
  <cellStyles count="34">
    <cellStyle name="Акт" xfId="1" xr:uid="{00000000-0005-0000-0000-000000000000}"/>
    <cellStyle name="АктМТСН" xfId="2" xr:uid="{00000000-0005-0000-0000-000001000000}"/>
    <cellStyle name="ВедРесурсов" xfId="3" xr:uid="{00000000-0005-0000-0000-000002000000}"/>
    <cellStyle name="ВедРесурсовАкт" xfId="4" xr:uid="{00000000-0005-0000-0000-000003000000}"/>
    <cellStyle name="Дефектовка" xfId="5" xr:uid="{00000000-0005-0000-0000-000004000000}"/>
    <cellStyle name="Дефектовка 2" xfId="31" xr:uid="{6BBA7489-73BA-4BFC-BB31-83672FF78E83}"/>
    <cellStyle name="Дефектовка 3" xfId="28" xr:uid="{EE3A6E5B-52A4-4F66-A4F4-F0CB8D22C254}"/>
    <cellStyle name="Индексы" xfId="6" xr:uid="{00000000-0005-0000-0000-000005000000}"/>
    <cellStyle name="Итоги" xfId="7" xr:uid="{00000000-0005-0000-0000-000006000000}"/>
    <cellStyle name="ИтогоАктБазЦ" xfId="8" xr:uid="{00000000-0005-0000-0000-000007000000}"/>
    <cellStyle name="ИтогоАктБИМ" xfId="9" xr:uid="{00000000-0005-0000-0000-000008000000}"/>
    <cellStyle name="ИтогоАктРесМет" xfId="10" xr:uid="{00000000-0005-0000-0000-000009000000}"/>
    <cellStyle name="ИтогоБазЦ" xfId="11" xr:uid="{00000000-0005-0000-0000-00000A000000}"/>
    <cellStyle name="ИтогоБИМ" xfId="12" xr:uid="{00000000-0005-0000-0000-00000B000000}"/>
    <cellStyle name="ИтогоРесМет" xfId="13" xr:uid="{00000000-0005-0000-0000-00000C000000}"/>
    <cellStyle name="ЛокСмета" xfId="14" xr:uid="{00000000-0005-0000-0000-00000D000000}"/>
    <cellStyle name="ЛокСмМТСН" xfId="15" xr:uid="{00000000-0005-0000-0000-00000E000000}"/>
    <cellStyle name="М29" xfId="16" xr:uid="{00000000-0005-0000-0000-00000F000000}"/>
    <cellStyle name="ОбСмета" xfId="17" xr:uid="{00000000-0005-0000-0000-000010000000}"/>
    <cellStyle name="Обычный" xfId="0" builtinId="0"/>
    <cellStyle name="Параметр" xfId="18" xr:uid="{00000000-0005-0000-0000-000012000000}"/>
    <cellStyle name="ПеременныеСметы" xfId="19" xr:uid="{00000000-0005-0000-0000-000013000000}"/>
    <cellStyle name="РесСмета" xfId="20" xr:uid="{00000000-0005-0000-0000-000014000000}"/>
    <cellStyle name="СводВедРес" xfId="21" xr:uid="{00000000-0005-0000-0000-000015000000}"/>
    <cellStyle name="СводВедРес 2" xfId="32" xr:uid="{FDA1396C-730A-4640-9C24-5374DAEB517C}"/>
    <cellStyle name="СводВедРес 3" xfId="29" xr:uid="{AF0DA303-84A2-48AA-BDBC-1C99317BCEFC}"/>
    <cellStyle name="СводкаСтоимРаб" xfId="22" xr:uid="{00000000-0005-0000-0000-000016000000}"/>
    <cellStyle name="СводРасч" xfId="23" xr:uid="{00000000-0005-0000-0000-000017000000}"/>
    <cellStyle name="Титул" xfId="24" xr:uid="{00000000-0005-0000-0000-000018000000}"/>
    <cellStyle name="Хвост" xfId="25" xr:uid="{00000000-0005-0000-0000-000019000000}"/>
    <cellStyle name="Ценник" xfId="26" xr:uid="{00000000-0005-0000-0000-00001A000000}"/>
    <cellStyle name="Ценник 2" xfId="33" xr:uid="{B8C94C7B-9828-46B5-B99D-166C6D4CE8B8}"/>
    <cellStyle name="Ценник 3" xfId="30" xr:uid="{81BFABCE-DA21-4580-B010-05396DA34591}"/>
    <cellStyle name="Экспертиза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75"/>
  <sheetViews>
    <sheetView showGridLines="0" tabSelected="1" topLeftCell="A61" workbookViewId="0">
      <selection activeCell="H85" sqref="H85"/>
    </sheetView>
  </sheetViews>
  <sheetFormatPr defaultRowHeight="12.75" x14ac:dyDescent="0.2"/>
  <cols>
    <col min="2" max="2" width="13.42578125" style="5" customWidth="1"/>
    <col min="3" max="3" width="33.5703125" customWidth="1"/>
    <col min="4" max="4" width="13.42578125" customWidth="1"/>
    <col min="5" max="5" width="16" customWidth="1"/>
    <col min="6" max="6" width="17.42578125" customWidth="1"/>
    <col min="7" max="7" width="16.85546875" customWidth="1"/>
    <col min="8" max="8" width="19.28515625" customWidth="1"/>
    <col min="10" max="10" width="17" customWidth="1"/>
  </cols>
  <sheetData>
    <row r="1" spans="1:10" x14ac:dyDescent="0.2">
      <c r="A1" s="1" t="s">
        <v>1</v>
      </c>
      <c r="B1" s="9" t="s">
        <v>11</v>
      </c>
      <c r="C1" s="9"/>
      <c r="D1" s="9"/>
      <c r="E1" s="9"/>
      <c r="F1" s="9"/>
      <c r="G1" s="1"/>
    </row>
    <row r="2" spans="1:10" x14ac:dyDescent="0.2">
      <c r="A2" s="2" t="s">
        <v>2</v>
      </c>
      <c r="B2" s="9" t="s">
        <v>12</v>
      </c>
      <c r="C2" s="9"/>
      <c r="D2" s="9"/>
      <c r="E2" s="9"/>
      <c r="F2" s="9"/>
      <c r="G2" s="2"/>
    </row>
    <row r="4" spans="1:10" ht="15" customHeight="1" x14ac:dyDescent="0.2">
      <c r="C4" s="9" t="s">
        <v>13</v>
      </c>
      <c r="D4" s="9"/>
      <c r="E4" s="9"/>
      <c r="F4" s="9"/>
      <c r="G4" s="3"/>
      <c r="H4" s="3"/>
    </row>
    <row r="5" spans="1:10" x14ac:dyDescent="0.2">
      <c r="C5" s="9" t="s">
        <v>14</v>
      </c>
      <c r="D5" s="9"/>
      <c r="E5" s="9"/>
      <c r="F5" s="9"/>
      <c r="G5" s="9"/>
    </row>
    <row r="8" spans="1:10" ht="24.75" customHeight="1" x14ac:dyDescent="0.2">
      <c r="A8" s="10" t="s">
        <v>3</v>
      </c>
      <c r="B8" s="11" t="s">
        <v>0</v>
      </c>
      <c r="C8" s="10" t="s">
        <v>4</v>
      </c>
      <c r="D8" s="10" t="s">
        <v>5</v>
      </c>
      <c r="E8" s="10" t="s">
        <v>6</v>
      </c>
      <c r="F8" s="10" t="s">
        <v>7</v>
      </c>
      <c r="G8" s="10"/>
      <c r="H8" s="10"/>
      <c r="I8" s="34" t="s">
        <v>128</v>
      </c>
      <c r="J8" s="36" t="s">
        <v>129</v>
      </c>
    </row>
    <row r="9" spans="1:10" x14ac:dyDescent="0.2">
      <c r="A9" s="14"/>
      <c r="B9" s="15"/>
      <c r="C9" s="14"/>
      <c r="D9" s="14"/>
      <c r="E9" s="14"/>
      <c r="F9" s="16" t="s">
        <v>8</v>
      </c>
      <c r="G9" s="16" t="s">
        <v>9</v>
      </c>
      <c r="H9" s="16" t="s">
        <v>10</v>
      </c>
      <c r="I9" s="34"/>
      <c r="J9" s="34"/>
    </row>
    <row r="10" spans="1:10" x14ac:dyDescent="0.2">
      <c r="A10" s="12">
        <v>1</v>
      </c>
      <c r="B10" s="13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34"/>
      <c r="J10" s="34"/>
    </row>
    <row r="11" spans="1:10" ht="21" customHeight="1" x14ac:dyDescent="0.2">
      <c r="A11" s="17" t="s">
        <v>17</v>
      </c>
      <c r="B11" s="17"/>
      <c r="C11" s="17"/>
      <c r="D11" s="17"/>
      <c r="E11" s="17"/>
      <c r="F11" s="17"/>
      <c r="G11" s="17"/>
      <c r="H11" s="17"/>
      <c r="I11" s="34"/>
      <c r="J11" s="34"/>
    </row>
    <row r="12" spans="1:10" ht="21" customHeight="1" x14ac:dyDescent="0.2">
      <c r="A12" s="17" t="s">
        <v>18</v>
      </c>
      <c r="B12" s="17"/>
      <c r="C12" s="17"/>
      <c r="D12" s="17"/>
      <c r="E12" s="17"/>
      <c r="F12" s="17"/>
      <c r="G12" s="17"/>
      <c r="H12" s="17"/>
      <c r="I12" s="34"/>
      <c r="J12" s="34"/>
    </row>
    <row r="13" spans="1:10" x14ac:dyDescent="0.2">
      <c r="A13" s="18">
        <v>1</v>
      </c>
      <c r="B13" s="19" t="s">
        <v>19</v>
      </c>
      <c r="C13" s="20" t="s">
        <v>20</v>
      </c>
      <c r="D13" s="21" t="s">
        <v>21</v>
      </c>
      <c r="E13" s="21">
        <v>489.33028999999999</v>
      </c>
      <c r="F13" s="18">
        <v>8.5299999999999994</v>
      </c>
      <c r="G13" s="18">
        <v>4173.99</v>
      </c>
      <c r="H13" s="18"/>
      <c r="I13" s="28">
        <v>12.4</v>
      </c>
      <c r="J13" s="35">
        <f>G13*I13</f>
        <v>51757.476000000002</v>
      </c>
    </row>
    <row r="14" spans="1:10" x14ac:dyDescent="0.2">
      <c r="A14" s="18">
        <v>2</v>
      </c>
      <c r="B14" s="19" t="s">
        <v>22</v>
      </c>
      <c r="C14" s="20" t="s">
        <v>23</v>
      </c>
      <c r="D14" s="21" t="s">
        <v>21</v>
      </c>
      <c r="E14" s="21">
        <v>20.98359</v>
      </c>
      <c r="F14" s="18">
        <v>9.2899999999999991</v>
      </c>
      <c r="G14" s="18">
        <v>194.94</v>
      </c>
      <c r="H14" s="18"/>
      <c r="I14" s="28">
        <v>12.4</v>
      </c>
      <c r="J14" s="35">
        <f t="shared" ref="J14:J28" si="0">G14*I14</f>
        <v>2417.2559999999999</v>
      </c>
    </row>
    <row r="15" spans="1:10" x14ac:dyDescent="0.2">
      <c r="A15" s="18">
        <v>3</v>
      </c>
      <c r="B15" s="19" t="s">
        <v>24</v>
      </c>
      <c r="C15" s="20" t="s">
        <v>25</v>
      </c>
      <c r="D15" s="21" t="s">
        <v>21</v>
      </c>
      <c r="E15" s="21">
        <v>294.11250000000001</v>
      </c>
      <c r="F15" s="18">
        <v>9.4</v>
      </c>
      <c r="G15" s="18">
        <v>2764.66</v>
      </c>
      <c r="H15" s="18"/>
      <c r="I15" s="28">
        <v>12.4</v>
      </c>
      <c r="J15" s="35">
        <f t="shared" si="0"/>
        <v>34281.784</v>
      </c>
    </row>
    <row r="16" spans="1:10" x14ac:dyDescent="0.2">
      <c r="A16" s="18">
        <v>4</v>
      </c>
      <c r="B16" s="19" t="s">
        <v>26</v>
      </c>
      <c r="C16" s="20" t="s">
        <v>27</v>
      </c>
      <c r="D16" s="21" t="s">
        <v>21</v>
      </c>
      <c r="E16" s="21">
        <v>202.63</v>
      </c>
      <c r="F16" s="18">
        <v>10.210000000000001</v>
      </c>
      <c r="G16" s="18">
        <v>2068.85</v>
      </c>
      <c r="H16" s="18"/>
      <c r="I16" s="28">
        <v>12.4</v>
      </c>
      <c r="J16" s="35">
        <f t="shared" si="0"/>
        <v>25653.739999999998</v>
      </c>
    </row>
    <row r="17" spans="1:10" x14ac:dyDescent="0.2">
      <c r="A17" s="18">
        <v>5</v>
      </c>
      <c r="B17" s="19">
        <v>2</v>
      </c>
      <c r="C17" s="20" t="s">
        <v>28</v>
      </c>
      <c r="D17" s="21" t="s">
        <v>21</v>
      </c>
      <c r="E17" s="21">
        <v>28.454450000000001</v>
      </c>
      <c r="F17" s="18"/>
      <c r="G17" s="18">
        <f>SUM(G13:G16)</f>
        <v>9202.4399999999987</v>
      </c>
      <c r="H17" s="18"/>
      <c r="I17" s="28">
        <v>12.4</v>
      </c>
      <c r="J17" s="35">
        <f t="shared" si="0"/>
        <v>114110.25599999999</v>
      </c>
    </row>
    <row r="18" spans="1:10" ht="21" customHeight="1" x14ac:dyDescent="0.2">
      <c r="A18" s="17" t="s">
        <v>29</v>
      </c>
      <c r="B18" s="17"/>
      <c r="C18" s="17"/>
      <c r="D18" s="17"/>
      <c r="E18" s="17"/>
      <c r="F18" s="17"/>
      <c r="G18" s="17"/>
      <c r="H18" s="17"/>
      <c r="I18" s="34"/>
      <c r="J18" s="34"/>
    </row>
    <row r="19" spans="1:10" ht="25.5" x14ac:dyDescent="0.2">
      <c r="A19" s="18">
        <v>6</v>
      </c>
      <c r="B19" s="19" t="s">
        <v>30</v>
      </c>
      <c r="C19" s="20" t="s">
        <v>31</v>
      </c>
      <c r="D19" s="21" t="s">
        <v>32</v>
      </c>
      <c r="E19" s="21">
        <v>1.5787199999999999</v>
      </c>
      <c r="F19" s="18">
        <v>115.4</v>
      </c>
      <c r="G19" s="18">
        <v>182.19</v>
      </c>
      <c r="H19" s="18">
        <v>13.5</v>
      </c>
      <c r="I19" s="28">
        <v>12.4</v>
      </c>
      <c r="J19" s="35">
        <f t="shared" si="0"/>
        <v>2259.1559999999999</v>
      </c>
    </row>
    <row r="20" spans="1:10" ht="25.5" x14ac:dyDescent="0.2">
      <c r="A20" s="18">
        <v>7</v>
      </c>
      <c r="B20" s="19" t="s">
        <v>33</v>
      </c>
      <c r="C20" s="20" t="s">
        <v>34</v>
      </c>
      <c r="D20" s="21" t="s">
        <v>32</v>
      </c>
      <c r="E20" s="21">
        <v>6.0374999999999996</v>
      </c>
      <c r="F20" s="18">
        <v>120.04</v>
      </c>
      <c r="G20" s="18">
        <v>724.74</v>
      </c>
      <c r="H20" s="18">
        <v>13.5</v>
      </c>
      <c r="I20" s="28">
        <v>12.4</v>
      </c>
      <c r="J20" s="35">
        <f t="shared" si="0"/>
        <v>8986.7759999999998</v>
      </c>
    </row>
    <row r="21" spans="1:10" ht="25.5" x14ac:dyDescent="0.2">
      <c r="A21" s="18">
        <v>8</v>
      </c>
      <c r="B21" s="19" t="s">
        <v>35</v>
      </c>
      <c r="C21" s="20" t="s">
        <v>36</v>
      </c>
      <c r="D21" s="21" t="s">
        <v>32</v>
      </c>
      <c r="E21" s="21">
        <v>12.9375</v>
      </c>
      <c r="F21" s="18">
        <v>102.51</v>
      </c>
      <c r="G21" s="18">
        <v>1326.22</v>
      </c>
      <c r="H21" s="18">
        <v>14.4</v>
      </c>
      <c r="I21" s="28">
        <v>12.4</v>
      </c>
      <c r="J21" s="35">
        <f t="shared" si="0"/>
        <v>16445.128000000001</v>
      </c>
    </row>
    <row r="22" spans="1:10" ht="25.5" x14ac:dyDescent="0.2">
      <c r="A22" s="18">
        <v>9</v>
      </c>
      <c r="B22" s="19" t="s">
        <v>37</v>
      </c>
      <c r="C22" s="20" t="s">
        <v>38</v>
      </c>
      <c r="D22" s="21" t="s">
        <v>32</v>
      </c>
      <c r="E22" s="21">
        <v>82.909480000000002</v>
      </c>
      <c r="F22" s="18">
        <v>6.9</v>
      </c>
      <c r="G22" s="18">
        <v>572.08000000000004</v>
      </c>
      <c r="H22" s="18"/>
      <c r="I22" s="28">
        <v>12.4</v>
      </c>
      <c r="J22" s="35">
        <f t="shared" si="0"/>
        <v>7093.7920000000004</v>
      </c>
    </row>
    <row r="23" spans="1:10" ht="25.5" x14ac:dyDescent="0.2">
      <c r="A23" s="18">
        <v>10</v>
      </c>
      <c r="B23" s="19" t="s">
        <v>39</v>
      </c>
      <c r="C23" s="20" t="s">
        <v>40</v>
      </c>
      <c r="D23" s="21" t="s">
        <v>32</v>
      </c>
      <c r="E23" s="21">
        <v>1.8632299999999999</v>
      </c>
      <c r="F23" s="18">
        <v>65.709999999999994</v>
      </c>
      <c r="G23" s="18">
        <v>122.43</v>
      </c>
      <c r="H23" s="18">
        <v>11.6</v>
      </c>
      <c r="I23" s="28">
        <v>12.4</v>
      </c>
      <c r="J23" s="35">
        <f t="shared" si="0"/>
        <v>1518.1320000000001</v>
      </c>
    </row>
    <row r="24" spans="1:10" ht="25.5" x14ac:dyDescent="0.2">
      <c r="A24" s="18">
        <v>11</v>
      </c>
      <c r="B24" s="19" t="s">
        <v>41</v>
      </c>
      <c r="C24" s="20" t="s">
        <v>42</v>
      </c>
      <c r="D24" s="21" t="s">
        <v>32</v>
      </c>
      <c r="E24" s="21">
        <v>6.0374999999999996</v>
      </c>
      <c r="F24" s="18">
        <v>92.94</v>
      </c>
      <c r="G24" s="18">
        <v>561.12</v>
      </c>
      <c r="H24" s="18">
        <v>13.5</v>
      </c>
      <c r="I24" s="28">
        <v>12.4</v>
      </c>
      <c r="J24" s="35">
        <f t="shared" si="0"/>
        <v>6957.8879999999999</v>
      </c>
    </row>
    <row r="25" spans="1:10" ht="25.5" x14ac:dyDescent="0.2">
      <c r="A25" s="18">
        <v>12</v>
      </c>
      <c r="B25" s="19" t="s">
        <v>43</v>
      </c>
      <c r="C25" s="20" t="s">
        <v>44</v>
      </c>
      <c r="D25" s="21" t="s">
        <v>32</v>
      </c>
      <c r="E25" s="21">
        <v>18.48441</v>
      </c>
      <c r="F25" s="18">
        <v>1.2</v>
      </c>
      <c r="G25" s="18">
        <v>22.18</v>
      </c>
      <c r="H25" s="18"/>
      <c r="I25" s="28">
        <v>12.4</v>
      </c>
      <c r="J25" s="35">
        <f t="shared" si="0"/>
        <v>275.03199999999998</v>
      </c>
    </row>
    <row r="26" spans="1:10" ht="38.25" x14ac:dyDescent="0.2">
      <c r="A26" s="18">
        <v>13</v>
      </c>
      <c r="B26" s="19" t="s">
        <v>45</v>
      </c>
      <c r="C26" s="20" t="s">
        <v>46</v>
      </c>
      <c r="D26" s="21" t="s">
        <v>32</v>
      </c>
      <c r="E26" s="21">
        <v>15.97925</v>
      </c>
      <c r="F26" s="18">
        <v>12.31</v>
      </c>
      <c r="G26" s="18">
        <v>196.7</v>
      </c>
      <c r="H26" s="18"/>
      <c r="I26" s="28">
        <v>12.4</v>
      </c>
      <c r="J26" s="35">
        <f t="shared" si="0"/>
        <v>2439.08</v>
      </c>
    </row>
    <row r="27" spans="1:10" ht="25.5" x14ac:dyDescent="0.2">
      <c r="A27" s="18">
        <v>14</v>
      </c>
      <c r="B27" s="19" t="s">
        <v>47</v>
      </c>
      <c r="C27" s="20" t="s">
        <v>48</v>
      </c>
      <c r="D27" s="21" t="s">
        <v>32</v>
      </c>
      <c r="E27" s="21">
        <v>15.352499999999999</v>
      </c>
      <c r="F27" s="18">
        <v>8.1</v>
      </c>
      <c r="G27" s="18">
        <v>124.35</v>
      </c>
      <c r="H27" s="18"/>
      <c r="I27" s="28">
        <v>12.4</v>
      </c>
      <c r="J27" s="35">
        <f t="shared" si="0"/>
        <v>1541.94</v>
      </c>
    </row>
    <row r="28" spans="1:10" ht="25.5" x14ac:dyDescent="0.2">
      <c r="A28" s="18">
        <v>15</v>
      </c>
      <c r="B28" s="19" t="s">
        <v>49</v>
      </c>
      <c r="C28" s="20" t="s">
        <v>50</v>
      </c>
      <c r="D28" s="21" t="s">
        <v>32</v>
      </c>
      <c r="E28" s="21">
        <v>2.3742899999999998</v>
      </c>
      <c r="F28" s="18">
        <v>3.29</v>
      </c>
      <c r="G28" s="18">
        <v>7.81</v>
      </c>
      <c r="H28" s="18"/>
      <c r="I28" s="28">
        <v>12.4</v>
      </c>
      <c r="J28" s="35">
        <f t="shared" si="0"/>
        <v>96.843999999999994</v>
      </c>
    </row>
    <row r="29" spans="1:10" s="29" customFormat="1" x14ac:dyDescent="0.2">
      <c r="A29" s="30"/>
      <c r="B29" s="31"/>
      <c r="C29" s="32"/>
      <c r="D29" s="33"/>
      <c r="E29" s="33"/>
      <c r="F29" s="30"/>
      <c r="G29" s="30">
        <f>SUM(G19:G28)</f>
        <v>3839.8199999999993</v>
      </c>
      <c r="H29" s="30"/>
      <c r="I29" s="28"/>
      <c r="J29" s="35">
        <f>SUM(J19:J28)</f>
        <v>47613.767999999996</v>
      </c>
    </row>
    <row r="30" spans="1:10" ht="21" customHeight="1" x14ac:dyDescent="0.2">
      <c r="A30" s="17" t="s">
        <v>51</v>
      </c>
      <c r="B30" s="17"/>
      <c r="C30" s="17"/>
      <c r="D30" s="17"/>
      <c r="E30" s="17"/>
      <c r="F30" s="17"/>
      <c r="G30" s="17"/>
      <c r="H30" s="17"/>
      <c r="I30" s="34"/>
      <c r="J30" s="34"/>
    </row>
    <row r="31" spans="1:10" x14ac:dyDescent="0.2">
      <c r="A31" s="18">
        <v>16</v>
      </c>
      <c r="B31" s="19" t="s">
        <v>52</v>
      </c>
      <c r="C31" s="20" t="s">
        <v>53</v>
      </c>
      <c r="D31" s="21" t="s">
        <v>54</v>
      </c>
      <c r="E31" s="21">
        <v>17.809999999999999</v>
      </c>
      <c r="F31" s="18">
        <v>6.22</v>
      </c>
      <c r="G31" s="18">
        <v>110.78</v>
      </c>
      <c r="H31" s="18"/>
      <c r="I31" s="34">
        <v>12.4</v>
      </c>
      <c r="J31" s="35">
        <f>G31*I31</f>
        <v>1373.672</v>
      </c>
    </row>
    <row r="32" spans="1:10" x14ac:dyDescent="0.2">
      <c r="A32" s="18">
        <v>17</v>
      </c>
      <c r="B32" s="19" t="s">
        <v>55</v>
      </c>
      <c r="C32" s="20" t="s">
        <v>56</v>
      </c>
      <c r="D32" s="21" t="s">
        <v>57</v>
      </c>
      <c r="E32" s="21">
        <v>7.0730000000000004</v>
      </c>
      <c r="F32" s="18">
        <v>6.09</v>
      </c>
      <c r="G32" s="18">
        <v>43.08</v>
      </c>
      <c r="H32" s="18"/>
      <c r="I32" s="34">
        <v>12.4</v>
      </c>
      <c r="J32" s="35">
        <f t="shared" ref="J32:J59" si="1">G32*I32</f>
        <v>534.19200000000001</v>
      </c>
    </row>
    <row r="33" spans="1:10" ht="25.5" x14ac:dyDescent="0.2">
      <c r="A33" s="18">
        <v>18</v>
      </c>
      <c r="B33" s="19" t="s">
        <v>58</v>
      </c>
      <c r="C33" s="20" t="s">
        <v>59</v>
      </c>
      <c r="D33" s="21" t="s">
        <v>57</v>
      </c>
      <c r="E33" s="21">
        <v>0.44</v>
      </c>
      <c r="F33" s="18">
        <v>81.75</v>
      </c>
      <c r="G33" s="18">
        <v>35.97</v>
      </c>
      <c r="H33" s="18"/>
      <c r="I33" s="34">
        <v>12.4</v>
      </c>
      <c r="J33" s="35">
        <f t="shared" si="1"/>
        <v>446.02800000000002</v>
      </c>
    </row>
    <row r="34" spans="1:10" ht="25.5" x14ac:dyDescent="0.2">
      <c r="A34" s="18">
        <v>19</v>
      </c>
      <c r="B34" s="19" t="s">
        <v>60</v>
      </c>
      <c r="C34" s="20" t="s">
        <v>61</v>
      </c>
      <c r="D34" s="21" t="s">
        <v>57</v>
      </c>
      <c r="E34" s="21">
        <v>11.116</v>
      </c>
      <c r="F34" s="18">
        <v>10.75</v>
      </c>
      <c r="G34" s="18">
        <v>119.5</v>
      </c>
      <c r="H34" s="18"/>
      <c r="I34" s="34">
        <v>12.4</v>
      </c>
      <c r="J34" s="35">
        <f t="shared" si="1"/>
        <v>1481.8</v>
      </c>
    </row>
    <row r="35" spans="1:10" ht="25.5" x14ac:dyDescent="0.2">
      <c r="A35" s="18">
        <v>20</v>
      </c>
      <c r="B35" s="19" t="s">
        <v>62</v>
      </c>
      <c r="C35" s="20" t="s">
        <v>63</v>
      </c>
      <c r="D35" s="21" t="s">
        <v>64</v>
      </c>
      <c r="E35" s="21">
        <v>7.7999999999999996E-3</v>
      </c>
      <c r="F35" s="18">
        <v>11524</v>
      </c>
      <c r="G35" s="18">
        <v>89.89</v>
      </c>
      <c r="H35" s="18"/>
      <c r="I35" s="34">
        <v>12.4</v>
      </c>
      <c r="J35" s="35">
        <f t="shared" si="1"/>
        <v>1114.636</v>
      </c>
    </row>
    <row r="36" spans="1:10" ht="25.5" x14ac:dyDescent="0.2">
      <c r="A36" s="18">
        <v>21</v>
      </c>
      <c r="B36" s="19" t="s">
        <v>65</v>
      </c>
      <c r="C36" s="20" t="s">
        <v>66</v>
      </c>
      <c r="D36" s="21" t="s">
        <v>57</v>
      </c>
      <c r="E36" s="21">
        <v>26.722000000000001</v>
      </c>
      <c r="F36" s="18">
        <v>9.0399999999999991</v>
      </c>
      <c r="G36" s="18">
        <v>241.57</v>
      </c>
      <c r="H36" s="18"/>
      <c r="I36" s="34">
        <v>12.4</v>
      </c>
      <c r="J36" s="35">
        <f t="shared" si="1"/>
        <v>2995.4679999999998</v>
      </c>
    </row>
    <row r="37" spans="1:10" x14ac:dyDescent="0.2">
      <c r="A37" s="18">
        <v>22</v>
      </c>
      <c r="B37" s="19" t="s">
        <v>67</v>
      </c>
      <c r="C37" s="20" t="s">
        <v>68</v>
      </c>
      <c r="D37" s="21" t="s">
        <v>64</v>
      </c>
      <c r="E37" s="21">
        <v>7.9400000000000006E-5</v>
      </c>
      <c r="F37" s="18">
        <v>11978</v>
      </c>
      <c r="G37" s="18">
        <v>0.95</v>
      </c>
      <c r="H37" s="18"/>
      <c r="I37" s="34">
        <v>12.4</v>
      </c>
      <c r="J37" s="35">
        <f t="shared" si="1"/>
        <v>11.78</v>
      </c>
    </row>
    <row r="38" spans="1:10" x14ac:dyDescent="0.2">
      <c r="A38" s="18">
        <v>23</v>
      </c>
      <c r="B38" s="19" t="s">
        <v>69</v>
      </c>
      <c r="C38" s="20" t="s">
        <v>70</v>
      </c>
      <c r="D38" s="21" t="s">
        <v>64</v>
      </c>
      <c r="E38" s="21">
        <v>7.94E-4</v>
      </c>
      <c r="F38" s="18">
        <v>37900</v>
      </c>
      <c r="G38" s="18">
        <v>30.09</v>
      </c>
      <c r="H38" s="18"/>
      <c r="I38" s="34">
        <v>12.4</v>
      </c>
      <c r="J38" s="35">
        <f t="shared" si="1"/>
        <v>373.11599999999999</v>
      </c>
    </row>
    <row r="39" spans="1:10" x14ac:dyDescent="0.2">
      <c r="A39" s="18">
        <v>24</v>
      </c>
      <c r="B39" s="19" t="s">
        <v>71</v>
      </c>
      <c r="C39" s="20" t="s">
        <v>72</v>
      </c>
      <c r="D39" s="21" t="s">
        <v>57</v>
      </c>
      <c r="E39" s="21">
        <v>30.5</v>
      </c>
      <c r="F39" s="18">
        <v>12.6</v>
      </c>
      <c r="G39" s="18">
        <v>384.3</v>
      </c>
      <c r="H39" s="18"/>
      <c r="I39" s="34">
        <v>12.4</v>
      </c>
      <c r="J39" s="35">
        <f t="shared" si="1"/>
        <v>4765.3200000000006</v>
      </c>
    </row>
    <row r="40" spans="1:10" ht="38.25" x14ac:dyDescent="0.2">
      <c r="A40" s="18">
        <v>25</v>
      </c>
      <c r="B40" s="19" t="s">
        <v>73</v>
      </c>
      <c r="C40" s="20" t="s">
        <v>74</v>
      </c>
      <c r="D40" s="21" t="s">
        <v>57</v>
      </c>
      <c r="E40" s="21">
        <v>2.8</v>
      </c>
      <c r="F40" s="18">
        <v>15.14</v>
      </c>
      <c r="G40" s="18">
        <v>42.39</v>
      </c>
      <c r="H40" s="18"/>
      <c r="I40" s="34">
        <v>12.4</v>
      </c>
      <c r="J40" s="35">
        <f t="shared" si="1"/>
        <v>525.63599999999997</v>
      </c>
    </row>
    <row r="41" spans="1:10" ht="63.75" x14ac:dyDescent="0.2">
      <c r="A41" s="18">
        <v>26</v>
      </c>
      <c r="B41" s="19" t="s">
        <v>75</v>
      </c>
      <c r="C41" s="20" t="s">
        <v>76</v>
      </c>
      <c r="D41" s="21" t="s">
        <v>77</v>
      </c>
      <c r="E41" s="21">
        <v>0.148478</v>
      </c>
      <c r="F41" s="18">
        <v>50.24</v>
      </c>
      <c r="G41" s="18">
        <v>7.46</v>
      </c>
      <c r="H41" s="18"/>
      <c r="I41" s="34">
        <v>12.4</v>
      </c>
      <c r="J41" s="35">
        <f t="shared" si="1"/>
        <v>92.504000000000005</v>
      </c>
    </row>
    <row r="42" spans="1:10" ht="25.5" x14ac:dyDescent="0.2">
      <c r="A42" s="18">
        <v>27</v>
      </c>
      <c r="B42" s="19" t="s">
        <v>78</v>
      </c>
      <c r="C42" s="20" t="s">
        <v>79</v>
      </c>
      <c r="D42" s="21" t="s">
        <v>64</v>
      </c>
      <c r="E42" s="21">
        <v>2.3819999999999999E-4</v>
      </c>
      <c r="F42" s="18">
        <v>4455.2</v>
      </c>
      <c r="G42" s="18">
        <v>1.06</v>
      </c>
      <c r="H42" s="18"/>
      <c r="I42" s="34">
        <v>12.4</v>
      </c>
      <c r="J42" s="35">
        <f t="shared" si="1"/>
        <v>13.144000000000002</v>
      </c>
    </row>
    <row r="43" spans="1:10" x14ac:dyDescent="0.2">
      <c r="A43" s="18">
        <v>28</v>
      </c>
      <c r="B43" s="19" t="s">
        <v>80</v>
      </c>
      <c r="C43" s="20" t="s">
        <v>81</v>
      </c>
      <c r="D43" s="21" t="s">
        <v>64</v>
      </c>
      <c r="E43" s="21">
        <v>1.54036E-2</v>
      </c>
      <c r="F43" s="18">
        <v>4920</v>
      </c>
      <c r="G43" s="18">
        <v>75.790000000000006</v>
      </c>
      <c r="H43" s="18"/>
      <c r="I43" s="34">
        <v>12.4</v>
      </c>
      <c r="J43" s="35">
        <f t="shared" si="1"/>
        <v>939.79600000000005</v>
      </c>
    </row>
    <row r="44" spans="1:10" x14ac:dyDescent="0.2">
      <c r="A44" s="18">
        <v>29</v>
      </c>
      <c r="B44" s="19" t="s">
        <v>82</v>
      </c>
      <c r="C44" s="20" t="s">
        <v>83</v>
      </c>
      <c r="D44" s="21" t="s">
        <v>84</v>
      </c>
      <c r="E44" s="21">
        <v>3.72</v>
      </c>
      <c r="F44" s="18">
        <v>50</v>
      </c>
      <c r="G44" s="18">
        <v>186</v>
      </c>
      <c r="H44" s="18"/>
      <c r="I44" s="34">
        <v>12.4</v>
      </c>
      <c r="J44" s="35">
        <f t="shared" si="1"/>
        <v>2306.4</v>
      </c>
    </row>
    <row r="45" spans="1:10" x14ac:dyDescent="0.2">
      <c r="A45" s="18">
        <v>30</v>
      </c>
      <c r="B45" s="19" t="s">
        <v>85</v>
      </c>
      <c r="C45" s="20" t="s">
        <v>86</v>
      </c>
      <c r="D45" s="21" t="s">
        <v>64</v>
      </c>
      <c r="E45" s="21">
        <v>2.4613999999999999E-3</v>
      </c>
      <c r="F45" s="18">
        <v>15620</v>
      </c>
      <c r="G45" s="18">
        <v>38.450000000000003</v>
      </c>
      <c r="H45" s="18"/>
      <c r="I45" s="34">
        <v>12.4</v>
      </c>
      <c r="J45" s="35">
        <f t="shared" si="1"/>
        <v>476.78000000000003</v>
      </c>
    </row>
    <row r="46" spans="1:10" x14ac:dyDescent="0.2">
      <c r="A46" s="18">
        <v>31</v>
      </c>
      <c r="B46" s="19" t="s">
        <v>87</v>
      </c>
      <c r="C46" s="20" t="s">
        <v>88</v>
      </c>
      <c r="D46" s="21" t="s">
        <v>57</v>
      </c>
      <c r="E46" s="21">
        <v>4.7640000000000002</v>
      </c>
      <c r="F46" s="18">
        <v>9.42</v>
      </c>
      <c r="G46" s="18">
        <v>44.88</v>
      </c>
      <c r="H46" s="18"/>
      <c r="I46" s="34">
        <v>12.4</v>
      </c>
      <c r="J46" s="35">
        <f t="shared" si="1"/>
        <v>556.51200000000006</v>
      </c>
    </row>
    <row r="47" spans="1:10" ht="25.5" x14ac:dyDescent="0.2">
      <c r="A47" s="18">
        <v>32</v>
      </c>
      <c r="B47" s="19" t="s">
        <v>89</v>
      </c>
      <c r="C47" s="20" t="s">
        <v>90</v>
      </c>
      <c r="D47" s="21" t="s">
        <v>91</v>
      </c>
      <c r="E47" s="21">
        <v>2</v>
      </c>
      <c r="F47" s="18">
        <v>3.09</v>
      </c>
      <c r="G47" s="18">
        <v>6.18</v>
      </c>
      <c r="H47" s="18"/>
      <c r="I47" s="34">
        <v>12.4</v>
      </c>
      <c r="J47" s="35">
        <f t="shared" si="1"/>
        <v>76.632000000000005</v>
      </c>
    </row>
    <row r="48" spans="1:10" ht="25.5" x14ac:dyDescent="0.2">
      <c r="A48" s="18">
        <v>33</v>
      </c>
      <c r="B48" s="19" t="s">
        <v>92</v>
      </c>
      <c r="C48" s="20" t="s">
        <v>93</v>
      </c>
      <c r="D48" s="21" t="s">
        <v>84</v>
      </c>
      <c r="E48" s="21">
        <v>0.72</v>
      </c>
      <c r="F48" s="18">
        <v>14.46</v>
      </c>
      <c r="G48" s="18">
        <v>10.41</v>
      </c>
      <c r="H48" s="18"/>
      <c r="I48" s="34">
        <v>12.4</v>
      </c>
      <c r="J48" s="35">
        <f t="shared" si="1"/>
        <v>129.084</v>
      </c>
    </row>
    <row r="49" spans="1:10" ht="25.5" x14ac:dyDescent="0.2">
      <c r="A49" s="18">
        <v>34</v>
      </c>
      <c r="B49" s="19" t="s">
        <v>94</v>
      </c>
      <c r="C49" s="20" t="s">
        <v>95</v>
      </c>
      <c r="D49" s="21" t="s">
        <v>96</v>
      </c>
      <c r="E49" s="21">
        <v>0.09</v>
      </c>
      <c r="F49" s="18">
        <v>72.099999999999994</v>
      </c>
      <c r="G49" s="18">
        <v>6.49</v>
      </c>
      <c r="H49" s="18"/>
      <c r="I49" s="34">
        <v>12.4</v>
      </c>
      <c r="J49" s="35">
        <f t="shared" si="1"/>
        <v>80.475999999999999</v>
      </c>
    </row>
    <row r="50" spans="1:10" ht="38.25" x14ac:dyDescent="0.2">
      <c r="A50" s="18">
        <v>35</v>
      </c>
      <c r="B50" s="19" t="s">
        <v>97</v>
      </c>
      <c r="C50" s="20" t="s">
        <v>98</v>
      </c>
      <c r="D50" s="21" t="s">
        <v>84</v>
      </c>
      <c r="E50" s="21">
        <v>2E-3</v>
      </c>
      <c r="F50" s="18">
        <v>53</v>
      </c>
      <c r="G50" s="18">
        <v>0.11</v>
      </c>
      <c r="H50" s="18"/>
      <c r="I50" s="34">
        <v>12.4</v>
      </c>
      <c r="J50" s="35">
        <f t="shared" si="1"/>
        <v>1.3640000000000001</v>
      </c>
    </row>
    <row r="51" spans="1:10" ht="25.5" x14ac:dyDescent="0.2">
      <c r="A51" s="18">
        <v>36</v>
      </c>
      <c r="B51" s="19" t="s">
        <v>99</v>
      </c>
      <c r="C51" s="20" t="s">
        <v>100</v>
      </c>
      <c r="D51" s="21" t="s">
        <v>91</v>
      </c>
      <c r="E51" s="21">
        <v>2.8</v>
      </c>
      <c r="F51" s="18">
        <v>266.67</v>
      </c>
      <c r="G51" s="18">
        <v>746.68</v>
      </c>
      <c r="H51" s="18"/>
      <c r="I51" s="34">
        <v>12.4</v>
      </c>
      <c r="J51" s="35">
        <f t="shared" si="1"/>
        <v>9258.8320000000003</v>
      </c>
    </row>
    <row r="52" spans="1:10" ht="25.5" x14ac:dyDescent="0.2">
      <c r="A52" s="18">
        <v>37</v>
      </c>
      <c r="B52" s="19" t="s">
        <v>101</v>
      </c>
      <c r="C52" s="20" t="s">
        <v>102</v>
      </c>
      <c r="D52" s="21" t="s">
        <v>84</v>
      </c>
      <c r="E52" s="21">
        <v>3.6</v>
      </c>
      <c r="F52" s="18">
        <v>142.5</v>
      </c>
      <c r="G52" s="18">
        <v>513</v>
      </c>
      <c r="H52" s="18"/>
      <c r="I52" s="34">
        <v>12.4</v>
      </c>
      <c r="J52" s="35">
        <f t="shared" si="1"/>
        <v>6361.2</v>
      </c>
    </row>
    <row r="53" spans="1:10" ht="38.25" x14ac:dyDescent="0.2">
      <c r="A53" s="18">
        <v>38</v>
      </c>
      <c r="B53" s="19" t="s">
        <v>103</v>
      </c>
      <c r="C53" s="20" t="s">
        <v>104</v>
      </c>
      <c r="D53" s="21" t="s">
        <v>105</v>
      </c>
      <c r="E53" s="21">
        <v>65.12</v>
      </c>
      <c r="F53" s="18">
        <v>1</v>
      </c>
      <c r="G53" s="18">
        <v>65.12</v>
      </c>
      <c r="H53" s="18"/>
      <c r="I53" s="34">
        <v>12.4</v>
      </c>
      <c r="J53" s="35">
        <f t="shared" si="1"/>
        <v>807.48800000000006</v>
      </c>
    </row>
    <row r="54" spans="1:10" ht="25.5" x14ac:dyDescent="0.2">
      <c r="A54" s="18">
        <v>39</v>
      </c>
      <c r="B54" s="19" t="s">
        <v>106</v>
      </c>
      <c r="C54" s="20" t="s">
        <v>61</v>
      </c>
      <c r="D54" s="21" t="s">
        <v>57</v>
      </c>
      <c r="E54" s="21">
        <v>-11.116</v>
      </c>
      <c r="F54" s="18">
        <v>10.75</v>
      </c>
      <c r="G54" s="18">
        <v>-119.5</v>
      </c>
      <c r="H54" s="18"/>
      <c r="I54" s="34">
        <v>12.4</v>
      </c>
      <c r="J54" s="35">
        <f t="shared" si="1"/>
        <v>-1481.8</v>
      </c>
    </row>
    <row r="55" spans="1:10" ht="25.5" x14ac:dyDescent="0.2">
      <c r="A55" s="18">
        <v>40</v>
      </c>
      <c r="B55" s="19" t="s">
        <v>107</v>
      </c>
      <c r="C55" s="20" t="s">
        <v>63</v>
      </c>
      <c r="D55" s="21" t="s">
        <v>64</v>
      </c>
      <c r="E55" s="21">
        <v>-7.7999999999999996E-3</v>
      </c>
      <c r="F55" s="18">
        <v>11524</v>
      </c>
      <c r="G55" s="18">
        <v>-89.89</v>
      </c>
      <c r="H55" s="18"/>
      <c r="I55" s="34">
        <v>12.4</v>
      </c>
      <c r="J55" s="35">
        <f t="shared" si="1"/>
        <v>-1114.636</v>
      </c>
    </row>
    <row r="56" spans="1:10" ht="38.25" x14ac:dyDescent="0.2">
      <c r="A56" s="18">
        <v>41</v>
      </c>
      <c r="B56" s="19" t="s">
        <v>108</v>
      </c>
      <c r="C56" s="20" t="s">
        <v>109</v>
      </c>
      <c r="D56" s="21" t="s">
        <v>57</v>
      </c>
      <c r="E56" s="21">
        <v>18.916</v>
      </c>
      <c r="F56" s="18">
        <v>79.900000000000006</v>
      </c>
      <c r="G56" s="18">
        <v>1511.39</v>
      </c>
      <c r="H56" s="18"/>
      <c r="I56" s="34">
        <v>12.4</v>
      </c>
      <c r="J56" s="35">
        <f t="shared" si="1"/>
        <v>18741.236000000001</v>
      </c>
    </row>
    <row r="57" spans="1:10" ht="25.5" x14ac:dyDescent="0.2">
      <c r="A57" s="18">
        <v>42</v>
      </c>
      <c r="B57" s="19" t="s">
        <v>110</v>
      </c>
      <c r="C57" s="20" t="s">
        <v>111</v>
      </c>
      <c r="D57" s="21" t="s">
        <v>64</v>
      </c>
      <c r="E57" s="21">
        <v>3.3029999999999997E-2</v>
      </c>
      <c r="F57" s="18">
        <v>427569.53</v>
      </c>
      <c r="G57" s="18">
        <v>14122.62</v>
      </c>
      <c r="H57" s="18"/>
      <c r="I57" s="34">
        <v>12.4</v>
      </c>
      <c r="J57" s="35">
        <f t="shared" si="1"/>
        <v>175120.48800000001</v>
      </c>
    </row>
    <row r="58" spans="1:10" ht="25.5" x14ac:dyDescent="0.2">
      <c r="A58" s="18">
        <v>43</v>
      </c>
      <c r="B58" s="19" t="s">
        <v>112</v>
      </c>
      <c r="C58" s="20" t="s">
        <v>113</v>
      </c>
      <c r="D58" s="21" t="s">
        <v>64</v>
      </c>
      <c r="E58" s="21">
        <v>0.11088000000000001</v>
      </c>
      <c r="F58" s="18">
        <v>364437.94</v>
      </c>
      <c r="G58" s="18">
        <v>40408.879999999997</v>
      </c>
      <c r="H58" s="18"/>
      <c r="I58" s="34">
        <v>12.4</v>
      </c>
      <c r="J58" s="35">
        <f t="shared" si="1"/>
        <v>501070.11199999996</v>
      </c>
    </row>
    <row r="59" spans="1:10" ht="63.75" x14ac:dyDescent="0.2">
      <c r="A59" s="18">
        <v>44</v>
      </c>
      <c r="B59" s="19" t="s">
        <v>114</v>
      </c>
      <c r="C59" s="20" t="s">
        <v>115</v>
      </c>
      <c r="D59" s="21" t="s">
        <v>91</v>
      </c>
      <c r="E59" s="21">
        <v>20.925000000000001</v>
      </c>
      <c r="F59" s="18">
        <v>235.98</v>
      </c>
      <c r="G59" s="18">
        <v>4937.88</v>
      </c>
      <c r="H59" s="18"/>
      <c r="I59" s="34">
        <v>12.4</v>
      </c>
      <c r="J59" s="35">
        <f t="shared" si="1"/>
        <v>61229.712</v>
      </c>
    </row>
    <row r="60" spans="1:10" s="29" customFormat="1" x14ac:dyDescent="0.2">
      <c r="A60" s="30"/>
      <c r="B60" s="31"/>
      <c r="C60" s="32"/>
      <c r="D60" s="33"/>
      <c r="E60" s="33"/>
      <c r="F60" s="30"/>
      <c r="G60" s="30">
        <f>SUM(G31:G59)</f>
        <v>63571.529999999992</v>
      </c>
      <c r="H60" s="30"/>
      <c r="I60" s="34"/>
      <c r="J60" s="30">
        <f>SUM(J31:J59)</f>
        <v>788286.97200000007</v>
      </c>
    </row>
    <row r="61" spans="1:10" ht="21" customHeight="1" x14ac:dyDescent="0.2">
      <c r="A61" s="17" t="s">
        <v>116</v>
      </c>
      <c r="B61" s="17"/>
      <c r="C61" s="17"/>
      <c r="D61" s="17"/>
      <c r="E61" s="17"/>
      <c r="F61" s="17"/>
      <c r="G61" s="17"/>
      <c r="H61" s="17"/>
      <c r="I61" s="34"/>
      <c r="J61" s="34"/>
    </row>
    <row r="62" spans="1:10" ht="140.25" x14ac:dyDescent="0.2">
      <c r="A62" s="18">
        <v>45</v>
      </c>
      <c r="B62" s="19" t="s">
        <v>117</v>
      </c>
      <c r="C62" s="20" t="s">
        <v>118</v>
      </c>
      <c r="D62" s="21" t="s">
        <v>91</v>
      </c>
      <c r="E62" s="21">
        <v>1</v>
      </c>
      <c r="F62" s="18"/>
      <c r="G62" s="37">
        <f>J62/I62</f>
        <v>2079775.5789473683</v>
      </c>
      <c r="H62" s="18"/>
      <c r="I62" s="34">
        <v>4.75</v>
      </c>
      <c r="J62" s="34">
        <v>9878934</v>
      </c>
    </row>
    <row r="63" spans="1:10" ht="127.5" x14ac:dyDescent="0.2">
      <c r="A63" s="18">
        <v>46</v>
      </c>
      <c r="B63" s="19" t="s">
        <v>117</v>
      </c>
      <c r="C63" s="20" t="s">
        <v>119</v>
      </c>
      <c r="D63" s="21" t="s">
        <v>91</v>
      </c>
      <c r="E63" s="21">
        <v>1</v>
      </c>
      <c r="F63" s="18"/>
      <c r="G63" s="37">
        <f>J63/I63</f>
        <v>1140350.9473684211</v>
      </c>
      <c r="H63" s="18"/>
      <c r="I63" s="34">
        <v>4.75</v>
      </c>
      <c r="J63" s="34">
        <v>5416667</v>
      </c>
    </row>
    <row r="64" spans="1:10" s="29" customFormat="1" x14ac:dyDescent="0.2">
      <c r="A64" s="30"/>
      <c r="B64" s="31"/>
      <c r="C64" s="32"/>
      <c r="D64" s="33"/>
      <c r="E64" s="33"/>
      <c r="F64" s="30"/>
      <c r="G64" s="37">
        <f>SUM(G62:G63)</f>
        <v>3220126.5263157897</v>
      </c>
      <c r="H64" s="30"/>
      <c r="I64" s="34"/>
      <c r="J64" s="34">
        <f>SUM(J62:J63)</f>
        <v>15295601</v>
      </c>
    </row>
    <row r="65" spans="1:10" ht="21" customHeight="1" x14ac:dyDescent="0.2">
      <c r="A65" s="17" t="s">
        <v>120</v>
      </c>
      <c r="B65" s="17"/>
      <c r="C65" s="17"/>
      <c r="D65" s="17"/>
      <c r="E65" s="17"/>
      <c r="F65" s="17"/>
      <c r="G65" s="17"/>
      <c r="H65" s="17"/>
      <c r="I65" s="34"/>
      <c r="J65" s="34"/>
    </row>
    <row r="66" spans="1:10" ht="51" x14ac:dyDescent="0.2">
      <c r="A66" s="18">
        <v>47</v>
      </c>
      <c r="B66" s="19" t="s">
        <v>121</v>
      </c>
      <c r="C66" s="20" t="s">
        <v>122</v>
      </c>
      <c r="D66" s="21" t="s">
        <v>123</v>
      </c>
      <c r="E66" s="21">
        <v>7.8</v>
      </c>
      <c r="F66" s="18">
        <v>14.17</v>
      </c>
      <c r="G66" s="18">
        <v>110.53</v>
      </c>
      <c r="H66" s="18"/>
      <c r="I66" s="34">
        <v>12.4</v>
      </c>
      <c r="J66" s="34">
        <f>G66*I66</f>
        <v>1370.5720000000001</v>
      </c>
    </row>
    <row r="67" spans="1:10" ht="21" customHeight="1" x14ac:dyDescent="0.2">
      <c r="A67" s="17" t="s">
        <v>124</v>
      </c>
      <c r="B67" s="17"/>
      <c r="C67" s="17"/>
      <c r="D67" s="17"/>
      <c r="E67" s="17"/>
      <c r="F67" s="17"/>
      <c r="G67" s="17"/>
      <c r="H67" s="17"/>
      <c r="I67" s="34"/>
      <c r="J67" s="34"/>
    </row>
    <row r="68" spans="1:10" ht="51" x14ac:dyDescent="0.2">
      <c r="A68" s="22">
        <v>48</v>
      </c>
      <c r="B68" s="23" t="s">
        <v>125</v>
      </c>
      <c r="C68" s="24" t="s">
        <v>126</v>
      </c>
      <c r="D68" s="25" t="s">
        <v>123</v>
      </c>
      <c r="E68" s="25">
        <v>7.8</v>
      </c>
      <c r="F68" s="22">
        <v>22.33</v>
      </c>
      <c r="G68" s="22">
        <v>174.17</v>
      </c>
      <c r="H68" s="22"/>
      <c r="I68" s="34">
        <v>12.4</v>
      </c>
      <c r="J68" s="34">
        <f>G68*I68</f>
        <v>2159.7080000000001</v>
      </c>
    </row>
    <row r="69" spans="1:10" x14ac:dyDescent="0.2">
      <c r="A69" s="26" t="s">
        <v>127</v>
      </c>
      <c r="B69" s="26"/>
      <c r="C69" s="26"/>
      <c r="D69" s="26"/>
      <c r="E69" s="26"/>
      <c r="F69" s="26"/>
      <c r="G69" s="27">
        <v>19681701.600000001</v>
      </c>
      <c r="H69" s="18"/>
      <c r="I69" s="34"/>
      <c r="J69" s="34"/>
    </row>
    <row r="70" spans="1:10" x14ac:dyDescent="0.2">
      <c r="A70" s="4"/>
      <c r="B70" s="6"/>
      <c r="C70" s="4"/>
      <c r="D70" s="4"/>
      <c r="E70" s="4"/>
      <c r="F70" s="4"/>
      <c r="G70" s="4"/>
      <c r="H70" s="4"/>
    </row>
    <row r="73" spans="1:10" x14ac:dyDescent="0.2">
      <c r="A73" s="7" t="s">
        <v>15</v>
      </c>
    </row>
    <row r="74" spans="1:10" x14ac:dyDescent="0.2">
      <c r="A74" s="8"/>
    </row>
    <row r="75" spans="1:10" x14ac:dyDescent="0.2">
      <c r="A75" s="7" t="s">
        <v>16</v>
      </c>
    </row>
  </sheetData>
  <mergeCells count="18">
    <mergeCell ref="A65:H65"/>
    <mergeCell ref="A67:H67"/>
    <mergeCell ref="A69:F69"/>
    <mergeCell ref="A11:H11"/>
    <mergeCell ref="A12:H12"/>
    <mergeCell ref="A18:H18"/>
    <mergeCell ref="A30:H30"/>
    <mergeCell ref="A61:H61"/>
    <mergeCell ref="C4:F4"/>
    <mergeCell ref="B1:F1"/>
    <mergeCell ref="B2:F2"/>
    <mergeCell ref="C5:G5"/>
    <mergeCell ref="A8:A9"/>
    <mergeCell ref="B8:B9"/>
    <mergeCell ref="C8:C9"/>
    <mergeCell ref="D8:D9"/>
    <mergeCell ref="E8:E9"/>
    <mergeCell ref="F8:H8"/>
  </mergeCells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Пятигорец Татьяна Петровна</dc:creator>
  <cp:lastModifiedBy>Пятигорец Татьяна Петровна</cp:lastModifiedBy>
  <cp:lastPrinted>2009-03-20T11:35:02Z</cp:lastPrinted>
  <dcterms:created xsi:type="dcterms:W3CDTF">2003-01-28T12:33:10Z</dcterms:created>
  <dcterms:modified xsi:type="dcterms:W3CDTF">2021-09-24T09:58:54Z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