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547 32413269460 насосы и дв2024 НВКС НП ПКСТ ГВК СКС АКС РКСТ УОВК до 29032024\КД\РКСМ-1547v7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_FilterDatabase" localSheetId="0" hidden="1">тмц!$A$9:$AI$128</definedName>
    <definedName name="_xlnm.Print_Area" localSheetId="0">тмц!$A$1:$AI$137</definedName>
  </definedNames>
  <calcPr calcId="152511"/>
</workbook>
</file>

<file path=xl/calcChain.xml><?xml version="1.0" encoding="utf-8"?>
<calcChain xmlns="http://schemas.openxmlformats.org/spreadsheetml/2006/main">
  <c r="K124" i="4" l="1"/>
  <c r="Z124" i="4" s="1"/>
  <c r="K123" i="4"/>
  <c r="Z123" i="4" s="1"/>
  <c r="K121" i="4"/>
  <c r="Z121" i="4" s="1"/>
  <c r="Z122" i="4" s="1"/>
  <c r="K119" i="4"/>
  <c r="Z119" i="4" s="1"/>
  <c r="Z120" i="4" s="1"/>
  <c r="K117" i="4"/>
  <c r="Z117" i="4" s="1"/>
  <c r="Z118" i="4" s="1"/>
  <c r="K115" i="4"/>
  <c r="AB115" i="4" s="1"/>
  <c r="K113" i="4"/>
  <c r="Z113" i="4" s="1"/>
  <c r="Z114" i="4" s="1"/>
  <c r="K111" i="4"/>
  <c r="Z111" i="4" s="1"/>
  <c r="K110" i="4"/>
  <c r="Z110" i="4" s="1"/>
  <c r="K109" i="4"/>
  <c r="Z109" i="4" s="1"/>
  <c r="K108" i="4"/>
  <c r="Z108" i="4" s="1"/>
  <c r="K107" i="4"/>
  <c r="Z107" i="4" s="1"/>
  <c r="K106" i="4"/>
  <c r="Z106" i="4" s="1"/>
  <c r="K105" i="4"/>
  <c r="Z105" i="4" s="1"/>
  <c r="K103" i="4"/>
  <c r="AD103" i="4" s="1"/>
  <c r="K101" i="4"/>
  <c r="Z101" i="4" s="1"/>
  <c r="K100" i="4"/>
  <c r="Z100" i="4" s="1"/>
  <c r="K99" i="4"/>
  <c r="Z99" i="4" s="1"/>
  <c r="K98" i="4"/>
  <c r="Z98" i="4" s="1"/>
  <c r="K97" i="4"/>
  <c r="AB97" i="4" s="1"/>
  <c r="K95" i="4"/>
  <c r="AB95" i="4" s="1"/>
  <c r="K94" i="4"/>
  <c r="Z94" i="4" s="1"/>
  <c r="K93" i="4"/>
  <c r="AB93" i="4" s="1"/>
  <c r="K92" i="4"/>
  <c r="AD92" i="4" s="1"/>
  <c r="K91" i="4"/>
  <c r="AB91" i="4" s="1"/>
  <c r="K90" i="4"/>
  <c r="Z90" i="4" s="1"/>
  <c r="K89" i="4"/>
  <c r="Z89" i="4" s="1"/>
  <c r="K88" i="4"/>
  <c r="Z88" i="4" s="1"/>
  <c r="K87" i="4"/>
  <c r="Z87" i="4" s="1"/>
  <c r="K86" i="4"/>
  <c r="Z86" i="4" s="1"/>
  <c r="K85" i="4"/>
  <c r="Z85" i="4" s="1"/>
  <c r="Z84" i="4"/>
  <c r="K84" i="4"/>
  <c r="K83" i="4"/>
  <c r="Z83" i="4" s="1"/>
  <c r="K82" i="4"/>
  <c r="Z82" i="4" s="1"/>
  <c r="K80" i="4"/>
  <c r="Z80" i="4" s="1"/>
  <c r="K79" i="4"/>
  <c r="Z79" i="4" s="1"/>
  <c r="K78" i="4"/>
  <c r="AD78" i="4" s="1"/>
  <c r="K77" i="4"/>
  <c r="Z77" i="4" s="1"/>
  <c r="K76" i="4"/>
  <c r="Z76" i="4" s="1"/>
  <c r="K75" i="4"/>
  <c r="Z75" i="4" s="1"/>
  <c r="K74" i="4"/>
  <c r="Z74" i="4" s="1"/>
  <c r="K73" i="4"/>
  <c r="Z73" i="4" s="1"/>
  <c r="K72" i="4"/>
  <c r="Z72" i="4" s="1"/>
  <c r="K71" i="4"/>
  <c r="Z71" i="4" s="1"/>
  <c r="K70" i="4"/>
  <c r="AB70" i="4" s="1"/>
  <c r="K69" i="4"/>
  <c r="Z69" i="4" s="1"/>
  <c r="K68" i="4"/>
  <c r="Z68" i="4" s="1"/>
  <c r="K67" i="4"/>
  <c r="Z67" i="4" s="1"/>
  <c r="K66" i="4"/>
  <c r="Z66" i="4" s="1"/>
  <c r="K65" i="4"/>
  <c r="Z65" i="4" s="1"/>
  <c r="K64" i="4"/>
  <c r="Z64" i="4" s="1"/>
  <c r="K63" i="4"/>
  <c r="Z63" i="4" s="1"/>
  <c r="K62" i="4"/>
  <c r="AB62" i="4" s="1"/>
  <c r="K61" i="4"/>
  <c r="Z61" i="4" s="1"/>
  <c r="K60" i="4"/>
  <c r="Z60" i="4" s="1"/>
  <c r="K59" i="4"/>
  <c r="Z59" i="4" s="1"/>
  <c r="K58" i="4"/>
  <c r="Z58" i="4" s="1"/>
  <c r="K57" i="4"/>
  <c r="Z57" i="4" s="1"/>
  <c r="K55" i="4"/>
  <c r="AD55" i="4" s="1"/>
  <c r="K54" i="4"/>
  <c r="Z54" i="4" s="1"/>
  <c r="K53" i="4"/>
  <c r="Z53" i="4" s="1"/>
  <c r="K52" i="4"/>
  <c r="AB52" i="4" s="1"/>
  <c r="K51" i="4"/>
  <c r="Z51" i="4" s="1"/>
  <c r="K50" i="4"/>
  <c r="Z50" i="4" s="1"/>
  <c r="K48" i="4"/>
  <c r="Z48" i="4" s="1"/>
  <c r="K47" i="4"/>
  <c r="Z47" i="4" s="1"/>
  <c r="K46" i="4"/>
  <c r="Z46" i="4" s="1"/>
  <c r="K45" i="4"/>
  <c r="Z45" i="4" s="1"/>
  <c r="K44" i="4"/>
  <c r="Z44" i="4" s="1"/>
  <c r="K43" i="4"/>
  <c r="Z43" i="4" s="1"/>
  <c r="K42" i="4"/>
  <c r="Z42" i="4" s="1"/>
  <c r="K40" i="4"/>
  <c r="AD40" i="4" s="1"/>
  <c r="K39" i="4"/>
  <c r="AD39" i="4" s="1"/>
  <c r="K38" i="4"/>
  <c r="Z38" i="4" s="1"/>
  <c r="K37" i="4"/>
  <c r="AD37" i="4" s="1"/>
  <c r="K36" i="4"/>
  <c r="AD36" i="4" s="1"/>
  <c r="K35" i="4"/>
  <c r="Z35" i="4" s="1"/>
  <c r="K33" i="4"/>
  <c r="Z33" i="4" s="1"/>
  <c r="K32" i="4"/>
  <c r="Z32" i="4" s="1"/>
  <c r="K31" i="4"/>
  <c r="Z31" i="4" s="1"/>
  <c r="K30" i="4"/>
  <c r="Z30" i="4" s="1"/>
  <c r="K29" i="4"/>
  <c r="Z29" i="4" s="1"/>
  <c r="K28" i="4"/>
  <c r="Z28" i="4" s="1"/>
  <c r="K27" i="4"/>
  <c r="Z27" i="4" s="1"/>
  <c r="K26" i="4"/>
  <c r="Z26" i="4" s="1"/>
  <c r="K25" i="4"/>
  <c r="Z25" i="4" s="1"/>
  <c r="K24" i="4"/>
  <c r="Z24" i="4" s="1"/>
  <c r="K23" i="4"/>
  <c r="Z23" i="4" s="1"/>
  <c r="K22" i="4"/>
  <c r="Z22" i="4" s="1"/>
  <c r="K21" i="4"/>
  <c r="Z21" i="4" s="1"/>
  <c r="K20" i="4"/>
  <c r="Z20" i="4" s="1"/>
  <c r="K19" i="4"/>
  <c r="Z19" i="4" s="1"/>
  <c r="K18" i="4"/>
  <c r="AB18" i="4" s="1"/>
  <c r="K17" i="4"/>
  <c r="Z17" i="4" s="1"/>
  <c r="K16" i="4"/>
  <c r="Z16" i="4" s="1"/>
  <c r="K14" i="4"/>
  <c r="AD14" i="4" s="1"/>
  <c r="K12" i="4"/>
  <c r="Z12" i="4" s="1"/>
  <c r="Z13" i="4" s="1"/>
  <c r="K10" i="4"/>
  <c r="Z10" i="4" s="1"/>
  <c r="Z11" i="4" s="1"/>
  <c r="AD113" i="4"/>
  <c r="AD45" i="4"/>
  <c r="AD57" i="4"/>
  <c r="AD74" i="4"/>
  <c r="AD90" i="4"/>
  <c r="AB94" i="4"/>
  <c r="AB106" i="4"/>
  <c r="AB109" i="4"/>
  <c r="AB110" i="4"/>
  <c r="AB105" i="4"/>
  <c r="AD94" i="4"/>
  <c r="AD91" i="4"/>
  <c r="AD84" i="4"/>
  <c r="AB84" i="4"/>
  <c r="AD79" i="4"/>
  <c r="AB75" i="4"/>
  <c r="AB31" i="4"/>
  <c r="AD23" i="4"/>
  <c r="AB23" i="4"/>
  <c r="AD19" i="4"/>
  <c r="AB19" i="4"/>
  <c r="AD117" i="4"/>
  <c r="AD71" i="4"/>
  <c r="AB71" i="4"/>
  <c r="AD63" i="4"/>
  <c r="AB61" i="4"/>
  <c r="AD30" i="4" l="1"/>
  <c r="AD35" i="4"/>
  <c r="AB30" i="4"/>
  <c r="AD72" i="4"/>
  <c r="AB68" i="4"/>
  <c r="AD38" i="4"/>
  <c r="AB38" i="4"/>
  <c r="AB76" i="4"/>
  <c r="AB47" i="4"/>
  <c r="AB101" i="4"/>
  <c r="AD61" i="4"/>
  <c r="AD51" i="4"/>
  <c r="AD24" i="4"/>
  <c r="AD64" i="4"/>
  <c r="AB20" i="4"/>
  <c r="AD29" i="4"/>
  <c r="AD76" i="4"/>
  <c r="AD16" i="4"/>
  <c r="AD43" i="4"/>
  <c r="AB60" i="4"/>
  <c r="AD68" i="4"/>
  <c r="AB72" i="4"/>
  <c r="AD18" i="4"/>
  <c r="AB46" i="4"/>
  <c r="AD101" i="4"/>
  <c r="AD42" i="4"/>
  <c r="AB26" i="4"/>
  <c r="AD98" i="4"/>
  <c r="Z36" i="4"/>
  <c r="AD69" i="4"/>
  <c r="AB119" i="4"/>
  <c r="AB27" i="4"/>
  <c r="AB69" i="4"/>
  <c r="Z62" i="4"/>
  <c r="AB65" i="4"/>
  <c r="AD119" i="4"/>
  <c r="AD105" i="4"/>
  <c r="AD65" i="4"/>
  <c r="AD17" i="4"/>
  <c r="Z125" i="4"/>
  <c r="AD20" i="4"/>
  <c r="AD31" i="4"/>
  <c r="AB53" i="4"/>
  <c r="AB107" i="4"/>
  <c r="AD58" i="4"/>
  <c r="AB111" i="4"/>
  <c r="AD27" i="4"/>
  <c r="AB59" i="4"/>
  <c r="AB90" i="4"/>
  <c r="AD108" i="4"/>
  <c r="AB86" i="4"/>
  <c r="AD111" i="4"/>
  <c r="AD10" i="4"/>
  <c r="AB98" i="4"/>
  <c r="AD77" i="4"/>
  <c r="AD46" i="4"/>
  <c r="AB83" i="4"/>
  <c r="AD32" i="4"/>
  <c r="AB44" i="4"/>
  <c r="AB88" i="4"/>
  <c r="AD110" i="4"/>
  <c r="AD66" i="4"/>
  <c r="Z70" i="4"/>
  <c r="Z92" i="4"/>
  <c r="Z103" i="4"/>
  <c r="Z104" i="4" s="1"/>
  <c r="Z115" i="4"/>
  <c r="Z116" i="4" s="1"/>
  <c r="AD115" i="4"/>
  <c r="AB123" i="4"/>
  <c r="AD12" i="4"/>
  <c r="AD22" i="4"/>
  <c r="AD25" i="4"/>
  <c r="AD33" i="4"/>
  <c r="AB40" i="4"/>
  <c r="AD44" i="4"/>
  <c r="AB48" i="4"/>
  <c r="AD53" i="4"/>
  <c r="AD60" i="4"/>
  <c r="AD80" i="4"/>
  <c r="AD88" i="4"/>
  <c r="AD99" i="4"/>
  <c r="AB103" i="4"/>
  <c r="AD107" i="4"/>
  <c r="AD97" i="4"/>
  <c r="AD82" i="4"/>
  <c r="AB73" i="4"/>
  <c r="AB22" i="4"/>
  <c r="Z78" i="4"/>
  <c r="Z97" i="4"/>
  <c r="Z102" i="4" s="1"/>
  <c r="AB12" i="4"/>
  <c r="AB21" i="4"/>
  <c r="AD28" i="4"/>
  <c r="AD47" i="4"/>
  <c r="AB80" i="4"/>
  <c r="AB99" i="4"/>
  <c r="Z40" i="4"/>
  <c r="Z55" i="4"/>
  <c r="AD67" i="4"/>
  <c r="AD123" i="4"/>
  <c r="AD48" i="4"/>
  <c r="AD73" i="4"/>
  <c r="AB77" i="4"/>
  <c r="AD100" i="4"/>
  <c r="AD21" i="4"/>
  <c r="Z18" i="4"/>
  <c r="Z34" i="4" s="1"/>
  <c r="Z49" i="4"/>
  <c r="Z112" i="4"/>
  <c r="AD52" i="4"/>
  <c r="AD87" i="4"/>
  <c r="AD121" i="4"/>
  <c r="Z14" i="4"/>
  <c r="Z15" i="4" s="1"/>
  <c r="Z37" i="4"/>
  <c r="Z39" i="4"/>
  <c r="Z52" i="4"/>
  <c r="Z91" i="4"/>
  <c r="Z93" i="4"/>
  <c r="Z95" i="4"/>
  <c r="AD50" i="4"/>
  <c r="AD85" i="4"/>
  <c r="AD95" i="4"/>
  <c r="AD89" i="4"/>
  <c r="AD54" i="4"/>
  <c r="AB37" i="4"/>
  <c r="AB87" i="4"/>
  <c r="AD93" i="4"/>
  <c r="AB14" i="4"/>
  <c r="AD62" i="4"/>
  <c r="AD70" i="4"/>
  <c r="AD26" i="4"/>
  <c r="AB45" i="4"/>
  <c r="AD106" i="4"/>
  <c r="AD109" i="4"/>
  <c r="AB79" i="4"/>
  <c r="AB74" i="4"/>
  <c r="AD75" i="4"/>
  <c r="AB78" i="4"/>
  <c r="AB82" i="4"/>
  <c r="AD83" i="4"/>
  <c r="AB85" i="4"/>
  <c r="AD86" i="4"/>
  <c r="AB89" i="4"/>
  <c r="AB92" i="4"/>
  <c r="AB100" i="4"/>
  <c r="AB108" i="4"/>
  <c r="AB58" i="4"/>
  <c r="AD59" i="4"/>
  <c r="AB10" i="4"/>
  <c r="AB17" i="4"/>
  <c r="AB25" i="4"/>
  <c r="AB29" i="4"/>
  <c r="AB33" i="4"/>
  <c r="AB36" i="4"/>
  <c r="AB43" i="4"/>
  <c r="AB51" i="4"/>
  <c r="AB55" i="4"/>
  <c r="AB16" i="4"/>
  <c r="AB24" i="4"/>
  <c r="AB28" i="4"/>
  <c r="AB32" i="4"/>
  <c r="AB35" i="4"/>
  <c r="AB39" i="4"/>
  <c r="AB42" i="4"/>
  <c r="AB50" i="4"/>
  <c r="AB54" i="4"/>
  <c r="AB57" i="4"/>
  <c r="AB64" i="4"/>
  <c r="AB67" i="4"/>
  <c r="AB113" i="4"/>
  <c r="AB117" i="4"/>
  <c r="AB121" i="4"/>
  <c r="AB63" i="4"/>
  <c r="AB66" i="4"/>
  <c r="Z56" i="4" l="1"/>
  <c r="Z81" i="4"/>
  <c r="Z41" i="4"/>
  <c r="Z96" i="4"/>
  <c r="Z126" i="4" l="1"/>
  <c r="K126" i="4"/>
  <c r="AD124" i="4" l="1"/>
  <c r="AB124" i="4"/>
</calcChain>
</file>

<file path=xl/sharedStrings.xml><?xml version="1.0" encoding="utf-8"?>
<sst xmlns="http://schemas.openxmlformats.org/spreadsheetml/2006/main" count="818" uniqueCount="329">
  <si>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</si>
  <si>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</si>
  <si>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</si>
  <si>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</si>
  <si>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</si>
  <si>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</si>
  <si>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</si>
  <si>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</si>
  <si>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</si>
  <si>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</si>
  <si>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</si>
  <si>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</si>
  <si>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</si>
  <si>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</si>
  <si>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</si>
  <si>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</si>
  <si>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</si>
  <si>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</si>
  <si>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</si>
  <si>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</si>
  <si>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</si>
  <si>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</si>
  <si>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</si>
  <si>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Основные технические характеристики предлагаемой продукции / ГОСТ</t>
  </si>
  <si>
    <t>Цена одной единицы продукции, руб. 
БЕЗ НДС (указывать при необходимости)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</si>
  <si>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</si>
  <si>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</si>
  <si>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Итоговая стоимость , руб. БЕЗ НДС (указывать при необходимости)</t>
  </si>
  <si>
    <t>№ лота</t>
  </si>
  <si>
    <t>Требования к продукции ОЛ</t>
  </si>
  <si>
    <t>Код</t>
  </si>
  <si>
    <t>1. Порядок формирования предложенной цены</t>
  </si>
  <si>
    <t>или эквивалент</t>
  </si>
  <si>
    <t>ОЛ №3</t>
  </si>
  <si>
    <t>шт</t>
  </si>
  <si>
    <t>ООО "РКС-Тамбов"</t>
  </si>
  <si>
    <t>г. Тамбов ул. Тулиновская, д.2</t>
  </si>
  <si>
    <t>ОЛ №2</t>
  </si>
  <si>
    <t>ОЛ №1</t>
  </si>
  <si>
    <t>ОЛ №4</t>
  </si>
  <si>
    <t>ОЛ №5</t>
  </si>
  <si>
    <t>ОЛ2</t>
  </si>
  <si>
    <t>ООО "Горводоканал"</t>
  </si>
  <si>
    <t>г. Пенза, ул. Кривозерье, 24</t>
  </si>
  <si>
    <t>АО "ПКС-Тепловые сети"</t>
  </si>
  <si>
    <t>Центральный склад г. Петрозаводск, ул. Жуковского, д. 16 А</t>
  </si>
  <si>
    <t>ОЛ №6</t>
  </si>
  <si>
    <t>ОЛ7</t>
  </si>
  <si>
    <t>ЕБ01000420</t>
  </si>
  <si>
    <t xml:space="preserve">Насос шнековый с компрессионной камерой </t>
  </si>
  <si>
    <t>ОЛ шнек</t>
  </si>
  <si>
    <t>ООО Нижневартовские коммунальные системы</t>
  </si>
  <si>
    <t>г. Нижневартовск, ул. Маршала Жукова 53</t>
  </si>
  <si>
    <t>ЕБ01000373</t>
  </si>
  <si>
    <t>Турбокомпрессор одноступенчатый газовый ТГ-65-1,06 67м3/ч 30кВт ТТ</t>
  </si>
  <si>
    <t>ООО "Самарские коммунальные системы"</t>
  </si>
  <si>
    <t>г. Самара Студеный овраг, НФС-2</t>
  </si>
  <si>
    <t>ЕБ01000404</t>
  </si>
  <si>
    <t>Насос центробежный Д1250-63 315 кВт</t>
  </si>
  <si>
    <t>ОЛ 40</t>
  </si>
  <si>
    <t>ООО Амурские коммунальные системы</t>
  </si>
  <si>
    <t>ООО "АКС" (Водоснабжение и водоотведение)</t>
  </si>
  <si>
    <t>г. Благовещенск, ул. Энергетическая, 7</t>
  </si>
  <si>
    <t>ЕБ01000095</t>
  </si>
  <si>
    <t>Насос Гном 100-25 11кВт ГОСТ 20763-85</t>
  </si>
  <si>
    <t>ОЛ №14</t>
  </si>
  <si>
    <t>г. Самара ул.Обувная, д.136</t>
  </si>
  <si>
    <t>ЕБ01000132</t>
  </si>
  <si>
    <t>Насос Гном 16-16 2,2кВт ГОСТ 20763-85</t>
  </si>
  <si>
    <t>ОЛ №21</t>
  </si>
  <si>
    <t>ЕБ01000367</t>
  </si>
  <si>
    <t>Насос Гном 50-50 11кВт ГОСТ 20763-85</t>
  </si>
  <si>
    <t>ОЛ №22</t>
  </si>
  <si>
    <t>г. Самара ул.Советской армии, д.298</t>
  </si>
  <si>
    <t>ЕБ01000200</t>
  </si>
  <si>
    <t>Насос НПЦ-400/35П 8м3/ч 0,4кВт ГОСТ 20763-85</t>
  </si>
  <si>
    <t>ОЛ №17</t>
  </si>
  <si>
    <t>г. Самара ул.Южное шоссе , д.3А</t>
  </si>
  <si>
    <t>ЕБ01000397</t>
  </si>
  <si>
    <t xml:space="preserve">Насос Гном 53-10Г 5,5кВт </t>
  </si>
  <si>
    <t>ОЛ-АТС-2</t>
  </si>
  <si>
    <t>ООО "АКС" (ОИД_Теплоснабжение)</t>
  </si>
  <si>
    <t>ЕБ01000235</t>
  </si>
  <si>
    <t xml:space="preserve">Насос Гном 10-10 1,1кВт </t>
  </si>
  <si>
    <t>ОЛ 36</t>
  </si>
  <si>
    <t xml:space="preserve">Насос Гном 16-16 2,2кВт </t>
  </si>
  <si>
    <t>ОЛ 37</t>
  </si>
  <si>
    <t>ЕБ01000233</t>
  </si>
  <si>
    <t xml:space="preserve">Насос Гном 40-25 5,5кВт </t>
  </si>
  <si>
    <t>ОЛ 38</t>
  </si>
  <si>
    <t>ЕБ01000232</t>
  </si>
  <si>
    <t>Насос Гном 25-20 2,7 кВт</t>
  </si>
  <si>
    <t>ОЛ 39</t>
  </si>
  <si>
    <t>ЕБ01000401</t>
  </si>
  <si>
    <t xml:space="preserve">Погружной дренажный насос для агрессивных сред  </t>
  </si>
  <si>
    <t>ОЛ 10</t>
  </si>
  <si>
    <t>ЕБ01000326</t>
  </si>
  <si>
    <t>Насос ГНОМ 200-25</t>
  </si>
  <si>
    <t>Опросный лист № 1</t>
  </si>
  <si>
    <t>ООО "НОВОГОР-Прикамье"</t>
  </si>
  <si>
    <t>г.Пермь, ул.Фрезеровщиков, 50</t>
  </si>
  <si>
    <t>ЕБ01000133</t>
  </si>
  <si>
    <t>Насос Гном 16-16 1,5кВт ГОСТ 20763-85</t>
  </si>
  <si>
    <t>Опросный лист № 2</t>
  </si>
  <si>
    <t>Насос Гном 25-20 3кВт ГОСТ 20763-85</t>
  </si>
  <si>
    <t>Опросный лист № 3</t>
  </si>
  <si>
    <t>Насос Гном 40-25 5,5кВт ГОСТ 20763-85</t>
  </si>
  <si>
    <t>Опросный лист № 4</t>
  </si>
  <si>
    <t>Насос Гном 10-10 1,1кВт ГОСТ 20763-85</t>
  </si>
  <si>
    <t>Опросный лист № 5</t>
  </si>
  <si>
    <t>Опросный лист № 8</t>
  </si>
  <si>
    <t>ЕБ01000347</t>
  </si>
  <si>
    <t>Насос фекальный 12м3/ч 0,88кВт напор 10м 220В ГОСТ 31840-2012</t>
  </si>
  <si>
    <t>Опросный лист № 6</t>
  </si>
  <si>
    <t>ЕО01000092</t>
  </si>
  <si>
    <t>Электродвигатель 5АН 355 А-8, 160,750,380/660, 1270  IM1001 IP123</t>
  </si>
  <si>
    <t>ОЛ1</t>
  </si>
  <si>
    <t>ЕО01000047</t>
  </si>
  <si>
    <t xml:space="preserve">Электродвигатель АИР180S4 22кВт 1500об/мин 380В </t>
  </si>
  <si>
    <t>ЕО01000091</t>
  </si>
  <si>
    <t xml:space="preserve">Электродвигатель асинхронный трехфазный с короткозамкнутым ротором промышленного назначения  11кВт </t>
  </si>
  <si>
    <t>ОЛ3</t>
  </si>
  <si>
    <t>ЕО01000088</t>
  </si>
  <si>
    <t>Электродвигатель АИР225М4 55кВт 1500об/мин на лапах ТТ</t>
  </si>
  <si>
    <t>Служба по обслуживанию и ремонту электрооборудования, КИПиА</t>
  </si>
  <si>
    <t>г. Тамбов ул. Тулиновская, д.5</t>
  </si>
  <si>
    <t>ЕО01000041</t>
  </si>
  <si>
    <t xml:space="preserve">Электродвигатель АИР180M4 30кВт 1500об/мин на лапах </t>
  </si>
  <si>
    <t>ЕО01000090</t>
  </si>
  <si>
    <t>Электродвигатель АЗО-450LB-2У1 400 кВт 3000об/мин на лапах ТТ</t>
  </si>
  <si>
    <t>ЕБ01000236</t>
  </si>
  <si>
    <t>Насос НД2,5-1600/16-Д14БА 1,6м3/ч 3кВт ГОСТ ISO 17769-1-2014</t>
  </si>
  <si>
    <t>ОЛ №19</t>
  </si>
  <si>
    <t>ЕБ01000129</t>
  </si>
  <si>
    <t>Насос бочковой P400-А-230-DL-PVDF-A-HC-1000 6,6м3/ч 0,85кВт 1000мм ГОСТ 31839-2012</t>
  </si>
  <si>
    <t>ОЛ №20</t>
  </si>
  <si>
    <t>г. Самара ул.Антонова-овсеенко, д.48</t>
  </si>
  <si>
    <t>ЕБ01000189</t>
  </si>
  <si>
    <t>Насос DDA60-10-AR-PV/V/C-F-31U3U3FG 0,06м3/ч 0,062кВт ГОСТ ISO 17769-1-2014</t>
  </si>
  <si>
    <t>ЕБ01000224</t>
  </si>
  <si>
    <t>Насос DDC6-10 0,006м3/ч 0,022кВт ОЛ ГОСТ ISO 17769-1-2014</t>
  </si>
  <si>
    <t>ЕБ01000288</t>
  </si>
  <si>
    <t>Насос дозатор мембранный/Насос ВТ-MF80-1 0,08м3/ч 0,124кВт ГОСТ ISO 17769-1-2014/</t>
  </si>
  <si>
    <t>ОЛ 15</t>
  </si>
  <si>
    <t>ЕБ02000124</t>
  </si>
  <si>
    <t>ЕБ01000222</t>
  </si>
  <si>
    <t>Насос-дозатор гипохлорита натрия BT- MA/AD 80 л/час</t>
  </si>
  <si>
    <t>ОЛ№6</t>
  </si>
  <si>
    <t>Служба управления и обслуживания производственных объектов</t>
  </si>
  <si>
    <t>ЕБ01000086</t>
  </si>
  <si>
    <t>Насос Х-80-50-160 50м3/ч 15кВт ГОСТ 10428-89</t>
  </si>
  <si>
    <t>ОЛ №18</t>
  </si>
  <si>
    <t>ЕБ01000402</t>
  </si>
  <si>
    <t>Агрегат насосный Х-50-32-125 12,5м3/ч 3кВт</t>
  </si>
  <si>
    <t>ОЛ 11</t>
  </si>
  <si>
    <t>ЕБ01000411</t>
  </si>
  <si>
    <t>Центробежный химический насос ADH 110</t>
  </si>
  <si>
    <t>ОЛ 27</t>
  </si>
  <si>
    <t>ЕБ01000410</t>
  </si>
  <si>
    <t>Полупогружной химический насос ADV 95</t>
  </si>
  <si>
    <t>ОЛ 28</t>
  </si>
  <si>
    <t>ЕБ01000419</t>
  </si>
  <si>
    <t>Насос Х 50-32-125К на раме с электродвигателем</t>
  </si>
  <si>
    <t>ЕБ02000089</t>
  </si>
  <si>
    <t>Агрегат насосный Х-65-50-125 25м3/ч 5,5кВт 3000об/мин</t>
  </si>
  <si>
    <t>Опросный лист № 10</t>
  </si>
  <si>
    <t>ЕБ01000204</t>
  </si>
  <si>
    <t>Насос СД250/22,5 250м3/ч 32кВт IP54 200/380В с электродвигателем АД200М4У2IM1081S1К31 ГОСТ 22247-96</t>
  </si>
  <si>
    <t>ОЛ №13</t>
  </si>
  <si>
    <t>ЕБ02000085</t>
  </si>
  <si>
    <t>Агрегат насосный СМ 150-125-315-4 200м3/ч 37кВт ГОСТ 22247-96</t>
  </si>
  <si>
    <t>ОЛ №15</t>
  </si>
  <si>
    <t>ЕБ02000111</t>
  </si>
  <si>
    <t>Агрегат насосный СМ 125-80-315-4 80м3/ч 22кВт ГОСТ 22247-96</t>
  </si>
  <si>
    <t>ОЛ №16</t>
  </si>
  <si>
    <t>ЕБ01000110</t>
  </si>
  <si>
    <t xml:space="preserve">Насос СД250/22,5 250м3/ч 37кВт </t>
  </si>
  <si>
    <t>ОЛ 12</t>
  </si>
  <si>
    <t>ЕБ01000325</t>
  </si>
  <si>
    <t>Насос СМ100-65-250</t>
  </si>
  <si>
    <t>ОЛ 18</t>
  </si>
  <si>
    <t>ЕБ02000167</t>
  </si>
  <si>
    <t xml:space="preserve">Агрегат насосный СД 50/10 50м3/ч 4кВт ТТ </t>
  </si>
  <si>
    <t>ОЛ 19</t>
  </si>
  <si>
    <t>ЕБ01000406</t>
  </si>
  <si>
    <t>Насос СМ100-65-200/2 с двигателем 37 кВт 2950 об/мин</t>
  </si>
  <si>
    <t>ОЛ 22</t>
  </si>
  <si>
    <t>ЕБ01000405</t>
  </si>
  <si>
    <t>Насос СМ-200-150-400 а-6 с двигателем 30 кВт</t>
  </si>
  <si>
    <t>ОЛ 23</t>
  </si>
  <si>
    <t>ЕБ01000412</t>
  </si>
  <si>
    <t>Насос СМ 80-50-200-4 25м3/ч 4кВт</t>
  </si>
  <si>
    <t>ОЛ 26</t>
  </si>
  <si>
    <t>ЕБ01000089</t>
  </si>
  <si>
    <t xml:space="preserve">Насос СД450/22,5 450 м3/ч 75 кВт 1000 об/мин </t>
  </si>
  <si>
    <t>ОЛ 31</t>
  </si>
  <si>
    <t>ЕБ01000407</t>
  </si>
  <si>
    <t>Насос СД800\32 800 м3/ч 160 кВт, не более 1000 об/мин</t>
  </si>
  <si>
    <t>ОЛ 32</t>
  </si>
  <si>
    <t>Агрегат насосный СД 450/22,5</t>
  </si>
  <si>
    <t>ЕБ01000238</t>
  </si>
  <si>
    <t>Насос СД 160/45 на раме с электродвигателем</t>
  </si>
  <si>
    <t>Насос СМ-125-80-315 на раме с электродвигателем</t>
  </si>
  <si>
    <t>ЕБ01000127</t>
  </si>
  <si>
    <t>Насос АНС-60 на раме с электродвигателем</t>
  </si>
  <si>
    <t>ЕБ02000115</t>
  </si>
  <si>
    <t>Агрегат насосный СД 160/45 160м3/ч 30кВт ГОСТ 22247-96</t>
  </si>
  <si>
    <t>Опросный лист № 11</t>
  </si>
  <si>
    <t>ЕБ02000112</t>
  </si>
  <si>
    <t>Агрегат насосный СМ 250-200-400-6 530м3/ч 75кВт ГОСТ 22247-96</t>
  </si>
  <si>
    <t>ООО "Ульяновскоблводоканал"</t>
  </si>
  <si>
    <t>г. Димитровград, ул. Куйбышева, д. 150</t>
  </si>
  <si>
    <t>ЕБ00036763</t>
  </si>
  <si>
    <t xml:space="preserve">Насос СМ250-200-400/6 </t>
  </si>
  <si>
    <t>ОЛ№2</t>
  </si>
  <si>
    <t>ЕБ00036761</t>
  </si>
  <si>
    <t xml:space="preserve">Насос СМ100-65-250А-2 </t>
  </si>
  <si>
    <t>ОЛ№3</t>
  </si>
  <si>
    <t>ЕБ00011127</t>
  </si>
  <si>
    <t xml:space="preserve">Насос СД 450*22,5 </t>
  </si>
  <si>
    <t>ОЛ№7</t>
  </si>
  <si>
    <t>ЕБ00036762</t>
  </si>
  <si>
    <t>Насос СМ 150-125-315</t>
  </si>
  <si>
    <t>ОЛ№9</t>
  </si>
  <si>
    <t>ЕБ00026096</t>
  </si>
  <si>
    <t>Насос СД 250/22,5</t>
  </si>
  <si>
    <t>ОЛ№10</t>
  </si>
  <si>
    <t>ЕБ00006202</t>
  </si>
  <si>
    <t xml:space="preserve">Насос ФГ-800/33 </t>
  </si>
  <si>
    <t>ОЛ№1</t>
  </si>
  <si>
    <t>ЕБ01000351</t>
  </si>
  <si>
    <t>Насос ФГ 144х10,5</t>
  </si>
  <si>
    <t>ОЛ№5</t>
  </si>
  <si>
    <t>ЕБ02000021</t>
  </si>
  <si>
    <t>Агрегат насосный КМ 65-50-160 25м3/ч 5,5кВт ГОСТ 22247-96</t>
  </si>
  <si>
    <t>ЕБ02000022</t>
  </si>
  <si>
    <t>Агрегат насосный КМ 80-50-200 50м3/ч 15кВт ГОСТ 22247-96</t>
  </si>
  <si>
    <t>ОЛ №9</t>
  </si>
  <si>
    <t>ЕБ02000094</t>
  </si>
  <si>
    <t>Агрегат насосный КМ 80-65-160 50м3/ч 7,5кВт ГОСТ 22247-96</t>
  </si>
  <si>
    <t>ОЛ №8</t>
  </si>
  <si>
    <t>ЕБ02000099</t>
  </si>
  <si>
    <t>Агрегат насосный КМ 100-65-200 100м3/ч 30кВт ГОСТ 22247-96</t>
  </si>
  <si>
    <t>ОЛ №12</t>
  </si>
  <si>
    <t xml:space="preserve">Агрегат насосный КМ 65-50-160 25м3/ч 5,5кВт </t>
  </si>
  <si>
    <t>ОЛ 6</t>
  </si>
  <si>
    <t xml:space="preserve">Агрегат насосный КМ 80-50-200 50м3/ч 15кВт </t>
  </si>
  <si>
    <t>ОЛ 7</t>
  </si>
  <si>
    <t xml:space="preserve">Агрегат насосный КМ 100-65-200 100м3/ч 30кВт </t>
  </si>
  <si>
    <t>ОЛ 13</t>
  </si>
  <si>
    <t>ЕБ02000100</t>
  </si>
  <si>
    <t>Агрегат насосный КМ 100-80-160 100м3/ч 15кВт</t>
  </si>
  <si>
    <t>ОЛ 14</t>
  </si>
  <si>
    <t>ЕБ01000193</t>
  </si>
  <si>
    <t xml:space="preserve">Насос К100-65-200 с двигателем 30 кВт </t>
  </si>
  <si>
    <t>ОЛ 21</t>
  </si>
  <si>
    <t>ЕБ02000033</t>
  </si>
  <si>
    <t xml:space="preserve">Агрегат насосный К 20/30 20м3/ч 4кВт </t>
  </si>
  <si>
    <t>ОЛ 25</t>
  </si>
  <si>
    <t>ЕБ02000122</t>
  </si>
  <si>
    <t>Агрегат насосный КМ 50-32-125/2-5 12,5м3/ч 2,2кВт ГОСТ 22247-96</t>
  </si>
  <si>
    <t>Опросный лист № 7</t>
  </si>
  <si>
    <t>ЕБ00040503</t>
  </si>
  <si>
    <t>ЕБ00040533</t>
  </si>
  <si>
    <t>Агрегат насосный консольный 210м3, 93м, 55кВт</t>
  </si>
  <si>
    <t>ЕБ00026081</t>
  </si>
  <si>
    <t>Насос К 100 х 65-200</t>
  </si>
  <si>
    <t>ОЛ№8</t>
  </si>
  <si>
    <t>ЕБ01000368</t>
  </si>
  <si>
    <t>ОЛ №10</t>
  </si>
  <si>
    <t>ЕБ01000400</t>
  </si>
  <si>
    <t xml:space="preserve">Насос TESK TK 65-48/2 7,5 кВт 3х380V 50Hz IE3 </t>
  </si>
  <si>
    <t>ОЛ 9</t>
  </si>
  <si>
    <t>ЕБ01000004</t>
  </si>
  <si>
    <t>Насос 25-80 8м3/ч 230В 180мм</t>
  </si>
  <si>
    <t>ОЛ-АТС-1</t>
  </si>
  <si>
    <t>ООО "АКС" (Теплоснабжение)</t>
  </si>
  <si>
    <t>ЕБ00033053</t>
  </si>
  <si>
    <t>Насос GHN 32/85-180</t>
  </si>
  <si>
    <t>ЕБ00040090</t>
  </si>
  <si>
    <t>Агрегат насосный 70м3/ч, 12м, 2900 об/мин</t>
  </si>
  <si>
    <t>ОЛ4</t>
  </si>
  <si>
    <t>ЕБ01000382</t>
  </si>
  <si>
    <t>Насос Flygt NS 3153.185 SH 274 11кВт ТТ</t>
  </si>
  <si>
    <t>ОЛ №11</t>
  </si>
  <si>
    <t>ЕБ01000395</t>
  </si>
  <si>
    <t>Насос ИРТЫШ ПФ2 65/200, 185-22/2-016</t>
  </si>
  <si>
    <t>Опросный лист № 9</t>
  </si>
  <si>
    <t>ЕБ01000399</t>
  </si>
  <si>
    <t>Насос ЦМФ100-20 100м3/ч 11кВт с ножом</t>
  </si>
  <si>
    <t>ОЛ 2</t>
  </si>
  <si>
    <t>ЕБ01000093</t>
  </si>
  <si>
    <t xml:space="preserve">Насос ПФ2-65/165.160-15,5/2-106  </t>
  </si>
  <si>
    <t>ОЛ 5</t>
  </si>
  <si>
    <t xml:space="preserve">Насос ПФC-65/165.140-5,5/2-016  </t>
  </si>
  <si>
    <t>ОЛ 8</t>
  </si>
  <si>
    <t>ЕБ02000002</t>
  </si>
  <si>
    <t>Насосный агрегат Gobza BIOM V.80-325.160.55.303.B</t>
  </si>
  <si>
    <t>ЕБ00029034</t>
  </si>
  <si>
    <t xml:space="preserve">Насос фекальный VXCm 15/35-N </t>
  </si>
  <si>
    <t>ОЛ6</t>
  </si>
  <si>
    <t>ЕБ00021593</t>
  </si>
  <si>
    <t>Насос ИРТЫШ ПФ2 250/400 358-22/6-006</t>
  </si>
  <si>
    <t>ОЛ№4</t>
  </si>
  <si>
    <t>ЕБ01000304</t>
  </si>
  <si>
    <t xml:space="preserve">Насос НП-50В 50м3/ч 11кВт </t>
  </si>
  <si>
    <t>ОЛ 17</t>
  </si>
  <si>
    <t>ЕБ01000403</t>
  </si>
  <si>
    <t>Горизонтальный, высоконапорный многоступенчатый насос</t>
  </si>
  <si>
    <t>ОЛ 20</t>
  </si>
  <si>
    <t>ЕБ01000409</t>
  </si>
  <si>
    <t xml:space="preserve">Насос ВВН1-25 100м3/ч 55кВт </t>
  </si>
  <si>
    <t>ОЛ 34</t>
  </si>
  <si>
    <t>ЕБ01000414</t>
  </si>
  <si>
    <t>Агрегат электронасосный</t>
  </si>
  <si>
    <t>ОЛ 30</t>
  </si>
  <si>
    <t>ЕБ01000413</t>
  </si>
  <si>
    <t>ОЛ 29</t>
  </si>
  <si>
    <t>ЕБ00036740</t>
  </si>
  <si>
    <t>Насос BG-99601 ГОСТ 31839-2012</t>
  </si>
  <si>
    <t>ОЛ5</t>
  </si>
  <si>
    <t>ЕБ00040504</t>
  </si>
  <si>
    <t>Насос НКУ-250 250 м3/ч 45 кВт 1500 об/мин</t>
  </si>
  <si>
    <t xml:space="preserve">Зафиксирована в период срока действия договора и опциона (с даты заключения договора по 31 декабря 2024 года, если в договоре не будет предусмотрено иное) </t>
  </si>
  <si>
    <t>Плановый график поставки (по согласованию сторон график может быть скорретирован)</t>
  </si>
  <si>
    <t>Насос КМ 50-32-200Е-ТЗ-У2</t>
  </si>
  <si>
    <t>Агрегат насосный НД Э1,0-1600/10-К14А-УХЛ3</t>
  </si>
  <si>
    <t>Насос 200WQ 280-11-11</t>
  </si>
  <si>
    <t>Циркуляционный in-line насос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</si>
</sst>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;[Red]#,##0.0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1" fillId="0" borderId="0"/>
  </cellStyleXfs>
  <cellXfs count="8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center" vertical="center"/>
    </xf>
    <xf numFmtId="164" fontId="9" fillId="4" borderId="1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vertical="center"/>
    </xf>
    <xf numFmtId="0" fontId="9" fillId="4" borderId="1" xfId="0" applyNumberFormat="1" applyFont="1" applyFill="1" applyBorder="1" applyAlignment="1" applyProtection="1">
      <alignment horizontal="center" vertical="center" wrapText="1"/>
    </xf>
    <xf numFmtId="0" fontId="9" fillId="5" borderId="0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3" fontId="12" fillId="4" borderId="1" xfId="2" applyNumberFormat="1" applyFont="1" applyFill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17" fontId="2" fillId="3" borderId="1" xfId="0" applyNumberFormat="1" applyFont="1" applyFill="1" applyBorder="1" applyAlignment="1" applyProtection="1">
      <alignment horizontal="center" vertical="center" textRotation="90" wrapText="1"/>
    </xf>
    <xf numFmtId="0" fontId="10" fillId="4" borderId="5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8" fillId="4" borderId="0" xfId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 applyProtection="1"/>
    <xf numFmtId="165" fontId="10" fillId="4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3" fontId="12" fillId="5" borderId="1" xfId="2" applyNumberFormat="1" applyFont="1" applyFill="1" applyBorder="1" applyAlignment="1">
      <alignment vertical="center" wrapText="1"/>
    </xf>
    <xf numFmtId="165" fontId="10" fillId="5" borderId="1" xfId="0" applyNumberFormat="1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textRotation="90" wrapText="1"/>
    </xf>
    <xf numFmtId="0" fontId="15" fillId="4" borderId="1" xfId="0" applyFont="1" applyFill="1" applyBorder="1" applyAlignment="1">
      <alignment horizontal="right" vertical="center" wrapText="1"/>
    </xf>
    <xf numFmtId="165" fontId="16" fillId="4" borderId="1" xfId="0" applyNumberFormat="1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right" vertical="center" wrapText="1"/>
    </xf>
    <xf numFmtId="165" fontId="16" fillId="5" borderId="1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Fill="1" applyBorder="1" applyAlignment="1" applyProtection="1">
      <alignment horizontal="right" vertical="center"/>
    </xf>
    <xf numFmtId="0" fontId="14" fillId="5" borderId="8" xfId="0" applyNumberFormat="1" applyFont="1" applyFill="1" applyBorder="1" applyAlignment="1" applyProtection="1">
      <alignment horizontal="center" vertical="center"/>
    </xf>
    <xf numFmtId="0" fontId="14" fillId="5" borderId="10" xfId="0" applyNumberFormat="1" applyFont="1" applyFill="1" applyBorder="1" applyAlignment="1" applyProtection="1">
      <alignment horizontal="center" vertical="center"/>
    </xf>
    <xf numFmtId="0" fontId="14" fillId="4" borderId="8" xfId="0" applyNumberFormat="1" applyFont="1" applyFill="1" applyBorder="1" applyAlignment="1" applyProtection="1">
      <alignment horizontal="center" vertical="center"/>
    </xf>
    <xf numFmtId="0" fontId="14" fillId="4" borderId="10" xfId="0" applyNumberFormat="1" applyFont="1" applyFill="1" applyBorder="1" applyAlignment="1" applyProtection="1">
      <alignment horizontal="center" vertical="center"/>
    </xf>
    <xf numFmtId="0" fontId="14" fillId="5" borderId="9" xfId="0" applyNumberFormat="1" applyFont="1" applyFill="1" applyBorder="1" applyAlignment="1" applyProtection="1">
      <alignment horizontal="center" vertical="center"/>
    </xf>
    <xf numFmtId="0" fontId="14" fillId="4" borderId="9" xfId="0" applyNumberFormat="1" applyFon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3" fillId="0" borderId="5" xfId="0" applyNumberFormat="1" applyFont="1" applyFill="1" applyBorder="1" applyAlignment="1" applyProtection="1">
      <alignment horizontal="left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2"/>
  <sheetViews>
    <sheetView tabSelected="1" topLeftCell="A85" zoomScale="80" zoomScaleNormal="80" zoomScaleSheetLayoutView="80" workbookViewId="0">
      <selection activeCell="D100" sqref="D100"/>
    </sheetView>
  </sheetViews>
  <sheetFormatPr defaultColWidth="8.85546875" defaultRowHeight="12.75" x14ac:dyDescent="0.2"/>
  <cols>
    <col min="1" max="1" width="5.140625" customWidth="1"/>
    <col min="2" max="2" width="6.28515625" customWidth="1"/>
    <col min="3" max="3" width="18.42578125" customWidth="1"/>
    <col min="4" max="4" width="51.140625" style="1" customWidth="1"/>
    <col min="5" max="5" width="16.28515625" style="1" customWidth="1"/>
    <col min="6" max="6" width="17.7109375" style="1" customWidth="1"/>
    <col min="7" max="7" width="5.42578125" style="1" customWidth="1"/>
    <col min="8" max="8" width="26.5703125" style="1" customWidth="1"/>
    <col min="9" max="9" width="27.140625" style="1" customWidth="1"/>
    <col min="10" max="10" width="29.42578125" style="1" customWidth="1"/>
    <col min="11" max="11" width="7.28515625" customWidth="1"/>
    <col min="12" max="24" width="4.5703125" customWidth="1"/>
    <col min="25" max="25" width="19.140625" customWidth="1"/>
    <col min="26" max="26" width="17" customWidth="1"/>
    <col min="27" max="31" width="16.7109375" customWidth="1"/>
    <col min="32" max="32" width="16.28515625" customWidth="1"/>
    <col min="33" max="34" width="19" customWidth="1"/>
    <col min="35" max="35" width="12.85546875" customWidth="1"/>
  </cols>
  <sheetData>
    <row r="1" spans="1:35" ht="18.75" customHeight="1" x14ac:dyDescent="0.2"/>
    <row r="2" spans="1:35" ht="42.75" customHeight="1" x14ac:dyDescent="0.2">
      <c r="B2" s="8" t="s">
        <v>25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I2" s="4"/>
    </row>
    <row r="3" spans="1:35" ht="18.75" customHeight="1" thickBot="1" x14ac:dyDescent="0.25">
      <c r="B3" s="5" t="s">
        <v>13</v>
      </c>
      <c r="C3" s="21"/>
      <c r="D3" s="4"/>
      <c r="E3" s="4"/>
      <c r="F3" s="26"/>
      <c r="G3" s="26"/>
      <c r="H3" s="26"/>
      <c r="I3" s="2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I3" s="4"/>
    </row>
    <row r="4" spans="1:35" ht="18.75" customHeight="1" thickBot="1" x14ac:dyDescent="0.25">
      <c r="B4" s="5" t="s">
        <v>12</v>
      </c>
      <c r="C4" s="22"/>
      <c r="D4" s="6"/>
      <c r="E4" s="6"/>
      <c r="F4" s="26"/>
      <c r="G4" s="26"/>
      <c r="H4" s="26"/>
      <c r="I4" s="2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I4" s="6"/>
    </row>
    <row r="5" spans="1:35" ht="18.75" customHeight="1" thickBot="1" x14ac:dyDescent="0.25">
      <c r="B5" s="5" t="s">
        <v>22</v>
      </c>
      <c r="C5" s="22"/>
      <c r="D5" s="6"/>
      <c r="E5" s="6"/>
      <c r="F5" s="26"/>
      <c r="G5" s="26"/>
      <c r="H5" s="26"/>
      <c r="I5" s="2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I5" s="6"/>
    </row>
    <row r="6" spans="1:35" ht="23.25" customHeight="1" x14ac:dyDescent="0.2">
      <c r="B6" s="7" t="s">
        <v>8</v>
      </c>
    </row>
    <row r="7" spans="1:35" ht="36.75" customHeight="1" x14ac:dyDescent="0.2">
      <c r="L7" s="80" t="s">
        <v>324</v>
      </c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30"/>
      <c r="Z7" s="1"/>
      <c r="AA7" s="72" t="s">
        <v>9</v>
      </c>
      <c r="AB7" s="73"/>
      <c r="AC7" s="73"/>
      <c r="AD7" s="73"/>
      <c r="AE7" s="73"/>
      <c r="AF7" s="73"/>
      <c r="AG7" s="73"/>
      <c r="AH7" s="73"/>
      <c r="AI7" s="74"/>
    </row>
    <row r="8" spans="1:35" ht="95.25" customHeight="1" x14ac:dyDescent="0.2">
      <c r="A8" s="2" t="s">
        <v>28</v>
      </c>
      <c r="B8" s="23" t="s">
        <v>0</v>
      </c>
      <c r="C8" s="23" t="s">
        <v>30</v>
      </c>
      <c r="D8" s="81" t="s">
        <v>4</v>
      </c>
      <c r="E8" s="82"/>
      <c r="F8" s="23" t="s">
        <v>29</v>
      </c>
      <c r="G8" s="23" t="s">
        <v>10</v>
      </c>
      <c r="H8" s="23" t="s">
        <v>6</v>
      </c>
      <c r="I8" s="23" t="s">
        <v>11</v>
      </c>
      <c r="J8" s="23" t="s">
        <v>7</v>
      </c>
      <c r="K8" s="29" t="s">
        <v>5</v>
      </c>
      <c r="L8" s="36">
        <v>45352</v>
      </c>
      <c r="M8" s="36">
        <v>45383</v>
      </c>
      <c r="N8" s="36">
        <v>45413</v>
      </c>
      <c r="O8" s="36">
        <v>45444</v>
      </c>
      <c r="P8" s="36">
        <v>45474</v>
      </c>
      <c r="Q8" s="36">
        <v>45505</v>
      </c>
      <c r="R8" s="36">
        <v>45536</v>
      </c>
      <c r="S8" s="36">
        <v>45566</v>
      </c>
      <c r="T8" s="36">
        <v>45597</v>
      </c>
      <c r="U8" s="36">
        <v>45627</v>
      </c>
      <c r="V8" s="36">
        <v>45658</v>
      </c>
      <c r="W8" s="36">
        <v>45689</v>
      </c>
      <c r="X8" s="36">
        <v>45717</v>
      </c>
      <c r="Y8" s="23" t="s">
        <v>24</v>
      </c>
      <c r="Z8" s="23" t="s">
        <v>27</v>
      </c>
      <c r="AA8" s="3" t="s">
        <v>20</v>
      </c>
      <c r="AB8" s="20" t="s">
        <v>21</v>
      </c>
      <c r="AC8" s="3" t="s">
        <v>18</v>
      </c>
      <c r="AD8" s="20" t="s">
        <v>19</v>
      </c>
      <c r="AE8" s="3" t="s">
        <v>3</v>
      </c>
      <c r="AF8" s="3" t="s">
        <v>1</v>
      </c>
      <c r="AG8" s="3" t="s">
        <v>2</v>
      </c>
      <c r="AH8" s="3" t="s">
        <v>23</v>
      </c>
      <c r="AI8" s="3" t="s">
        <v>14</v>
      </c>
    </row>
    <row r="9" spans="1:35" ht="12" customHeight="1" x14ac:dyDescent="0.2">
      <c r="A9" s="59"/>
      <c r="B9" s="56"/>
      <c r="C9" s="56"/>
      <c r="D9" s="57"/>
      <c r="E9" s="58"/>
      <c r="F9" s="56"/>
      <c r="G9" s="56"/>
      <c r="H9" s="56"/>
      <c r="I9" s="56"/>
      <c r="J9" s="56"/>
      <c r="K9" s="5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56"/>
      <c r="Z9" s="56"/>
      <c r="AA9" s="3"/>
      <c r="AB9" s="20"/>
      <c r="AC9" s="3"/>
      <c r="AD9" s="20"/>
      <c r="AE9" s="3"/>
      <c r="AF9" s="3"/>
      <c r="AG9" s="3"/>
      <c r="AH9" s="3"/>
      <c r="AI9" s="3"/>
    </row>
    <row r="10" spans="1:35" s="28" customFormat="1" ht="30" customHeight="1" x14ac:dyDescent="0.2">
      <c r="A10" s="68">
        <v>1</v>
      </c>
      <c r="B10" s="27">
        <v>1</v>
      </c>
      <c r="C10" s="31" t="s">
        <v>48</v>
      </c>
      <c r="D10" s="38" t="s">
        <v>49</v>
      </c>
      <c r="E10" s="37" t="s">
        <v>32</v>
      </c>
      <c r="F10" s="31" t="s">
        <v>50</v>
      </c>
      <c r="G10" s="31" t="s">
        <v>34</v>
      </c>
      <c r="H10" s="31" t="s">
        <v>51</v>
      </c>
      <c r="I10" s="31" t="s">
        <v>51</v>
      </c>
      <c r="J10" s="31" t="s">
        <v>52</v>
      </c>
      <c r="K10" s="32">
        <f>SUM(L10:X10)</f>
        <v>1</v>
      </c>
      <c r="L10" s="33"/>
      <c r="M10" s="33"/>
      <c r="N10" s="33"/>
      <c r="O10" s="33"/>
      <c r="P10" s="33">
        <v>1</v>
      </c>
      <c r="Q10" s="33"/>
      <c r="R10" s="33"/>
      <c r="S10" s="33"/>
      <c r="T10" s="33"/>
      <c r="U10" s="33"/>
      <c r="V10" s="33"/>
      <c r="W10" s="33"/>
      <c r="X10" s="33"/>
      <c r="Y10" s="42">
        <v>4277295.84</v>
      </c>
      <c r="Z10" s="42">
        <f>K10*Y10</f>
        <v>4277295.84</v>
      </c>
      <c r="AA10" s="24"/>
      <c r="AB10" s="25">
        <f t="shared" ref="AB10:AB60" si="0">AA10*K10</f>
        <v>0</v>
      </c>
      <c r="AC10" s="24"/>
      <c r="AD10" s="25">
        <f t="shared" ref="AD10:AD60" si="1">AC10*K10</f>
        <v>0</v>
      </c>
      <c r="AE10" s="19"/>
      <c r="AF10" s="19"/>
      <c r="AG10" s="19"/>
      <c r="AH10" s="19"/>
      <c r="AI10" s="19"/>
    </row>
    <row r="11" spans="1:35" s="28" customFormat="1" ht="30" customHeight="1" x14ac:dyDescent="0.2">
      <c r="A11" s="69"/>
      <c r="B11" s="43"/>
      <c r="C11" s="43"/>
      <c r="D11" s="44"/>
      <c r="E11" s="45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60"/>
      <c r="Z11" s="61">
        <f>Z10</f>
        <v>4277295.84</v>
      </c>
      <c r="AA11" s="24"/>
      <c r="AB11" s="25"/>
      <c r="AC11" s="24"/>
      <c r="AD11" s="25"/>
      <c r="AE11" s="19"/>
      <c r="AF11" s="19"/>
      <c r="AG11" s="19"/>
      <c r="AH11" s="19"/>
      <c r="AI11" s="19"/>
    </row>
    <row r="12" spans="1:35" s="28" customFormat="1" ht="30" customHeight="1" x14ac:dyDescent="0.2">
      <c r="A12" s="66">
        <v>2</v>
      </c>
      <c r="B12" s="46">
        <v>1</v>
      </c>
      <c r="C12" s="47" t="s">
        <v>53</v>
      </c>
      <c r="D12" s="48" t="s">
        <v>54</v>
      </c>
      <c r="E12" s="49" t="s">
        <v>32</v>
      </c>
      <c r="F12" s="47" t="s">
        <v>38</v>
      </c>
      <c r="G12" s="47" t="s">
        <v>34</v>
      </c>
      <c r="H12" s="47" t="s">
        <v>55</v>
      </c>
      <c r="I12" s="47" t="s">
        <v>55</v>
      </c>
      <c r="J12" s="47" t="s">
        <v>56</v>
      </c>
      <c r="K12" s="50">
        <f>SUM(L12:X12)</f>
        <v>1</v>
      </c>
      <c r="L12" s="51"/>
      <c r="M12" s="51"/>
      <c r="N12" s="51"/>
      <c r="O12" s="51">
        <v>1</v>
      </c>
      <c r="P12" s="51"/>
      <c r="Q12" s="51"/>
      <c r="R12" s="51"/>
      <c r="S12" s="51"/>
      <c r="T12" s="51"/>
      <c r="U12" s="51"/>
      <c r="V12" s="51"/>
      <c r="W12" s="51"/>
      <c r="X12" s="51"/>
      <c r="Y12" s="52">
        <v>4196666.67</v>
      </c>
      <c r="Z12" s="52">
        <f>K12*Y12</f>
        <v>4196666.67</v>
      </c>
      <c r="AA12" s="24"/>
      <c r="AB12" s="25">
        <f t="shared" si="0"/>
        <v>0</v>
      </c>
      <c r="AC12" s="24"/>
      <c r="AD12" s="25">
        <f t="shared" si="1"/>
        <v>0</v>
      </c>
      <c r="AE12" s="19"/>
      <c r="AF12" s="19"/>
      <c r="AG12" s="19"/>
      <c r="AH12" s="19"/>
      <c r="AI12" s="19"/>
    </row>
    <row r="13" spans="1:35" s="28" customFormat="1" ht="30" customHeight="1" x14ac:dyDescent="0.2">
      <c r="A13" s="67"/>
      <c r="B13" s="53"/>
      <c r="C13" s="53"/>
      <c r="D13" s="54"/>
      <c r="E13" s="55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62"/>
      <c r="Z13" s="63">
        <f>Z12</f>
        <v>4196666.67</v>
      </c>
      <c r="AA13" s="24"/>
      <c r="AB13" s="25"/>
      <c r="AC13" s="24"/>
      <c r="AD13" s="25"/>
      <c r="AE13" s="19"/>
      <c r="AF13" s="19"/>
      <c r="AG13" s="19"/>
      <c r="AH13" s="19"/>
      <c r="AI13" s="19"/>
    </row>
    <row r="14" spans="1:35" s="28" customFormat="1" ht="30" customHeight="1" x14ac:dyDescent="0.2">
      <c r="A14" s="68">
        <v>3</v>
      </c>
      <c r="B14" s="27">
        <v>1</v>
      </c>
      <c r="C14" s="31" t="s">
        <v>57</v>
      </c>
      <c r="D14" s="38" t="s">
        <v>58</v>
      </c>
      <c r="E14" s="37" t="s">
        <v>32</v>
      </c>
      <c r="F14" s="31" t="s">
        <v>59</v>
      </c>
      <c r="G14" s="31" t="s">
        <v>34</v>
      </c>
      <c r="H14" s="31" t="s">
        <v>60</v>
      </c>
      <c r="I14" s="31" t="s">
        <v>61</v>
      </c>
      <c r="J14" s="31" t="s">
        <v>62</v>
      </c>
      <c r="K14" s="32">
        <f>SUM(L14:X14)</f>
        <v>1</v>
      </c>
      <c r="L14" s="33"/>
      <c r="M14" s="33">
        <v>1</v>
      </c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42">
        <v>1714530.28</v>
      </c>
      <c r="Z14" s="42">
        <f>K14*Y14</f>
        <v>1714530.28</v>
      </c>
      <c r="AA14" s="24"/>
      <c r="AB14" s="25">
        <f t="shared" si="0"/>
        <v>0</v>
      </c>
      <c r="AC14" s="24"/>
      <c r="AD14" s="25">
        <f t="shared" si="1"/>
        <v>0</v>
      </c>
      <c r="AE14" s="19"/>
      <c r="AF14" s="19"/>
      <c r="AG14" s="19"/>
      <c r="AH14" s="19"/>
      <c r="AI14" s="19"/>
    </row>
    <row r="15" spans="1:35" s="28" customFormat="1" ht="30" customHeight="1" x14ac:dyDescent="0.2">
      <c r="A15" s="69"/>
      <c r="B15" s="27"/>
      <c r="C15" s="31"/>
      <c r="D15" s="38"/>
      <c r="E15" s="37"/>
      <c r="F15" s="31"/>
      <c r="G15" s="31"/>
      <c r="H15" s="31"/>
      <c r="I15" s="31"/>
      <c r="J15" s="31"/>
      <c r="K15" s="32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42"/>
      <c r="Z15" s="61">
        <f>Z14</f>
        <v>1714530.28</v>
      </c>
      <c r="AA15" s="24"/>
      <c r="AB15" s="25"/>
      <c r="AC15" s="24"/>
      <c r="AD15" s="25"/>
      <c r="AE15" s="19"/>
      <c r="AF15" s="19"/>
      <c r="AG15" s="19"/>
      <c r="AH15" s="19"/>
      <c r="AI15" s="19"/>
    </row>
    <row r="16" spans="1:35" s="28" customFormat="1" ht="30" customHeight="1" x14ac:dyDescent="0.2">
      <c r="A16" s="66">
        <v>4</v>
      </c>
      <c r="B16" s="46">
        <v>1</v>
      </c>
      <c r="C16" s="47" t="s">
        <v>63</v>
      </c>
      <c r="D16" s="48" t="s">
        <v>64</v>
      </c>
      <c r="E16" s="49" t="s">
        <v>32</v>
      </c>
      <c r="F16" s="47" t="s">
        <v>65</v>
      </c>
      <c r="G16" s="47" t="s">
        <v>34</v>
      </c>
      <c r="H16" s="47" t="s">
        <v>55</v>
      </c>
      <c r="I16" s="47" t="s">
        <v>55</v>
      </c>
      <c r="J16" s="47" t="s">
        <v>66</v>
      </c>
      <c r="K16" s="50">
        <f>SUM(L16:X16)</f>
        <v>1</v>
      </c>
      <c r="L16" s="51"/>
      <c r="M16" s="51"/>
      <c r="N16" s="51">
        <v>1</v>
      </c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2">
        <v>95008.34</v>
      </c>
      <c r="Z16" s="52">
        <f>K16*Y16</f>
        <v>95008.34</v>
      </c>
      <c r="AA16" s="24"/>
      <c r="AB16" s="25">
        <f t="shared" si="0"/>
        <v>0</v>
      </c>
      <c r="AC16" s="24"/>
      <c r="AD16" s="25">
        <f t="shared" si="1"/>
        <v>0</v>
      </c>
      <c r="AE16" s="19"/>
      <c r="AF16" s="19"/>
      <c r="AG16" s="19"/>
      <c r="AH16" s="19"/>
      <c r="AI16" s="19"/>
    </row>
    <row r="17" spans="1:35" s="28" customFormat="1" ht="30" customHeight="1" x14ac:dyDescent="0.2">
      <c r="A17" s="70"/>
      <c r="B17" s="46">
        <v>2</v>
      </c>
      <c r="C17" s="47" t="s">
        <v>67</v>
      </c>
      <c r="D17" s="48" t="s">
        <v>68</v>
      </c>
      <c r="E17" s="49" t="s">
        <v>32</v>
      </c>
      <c r="F17" s="47" t="s">
        <v>69</v>
      </c>
      <c r="G17" s="47" t="s">
        <v>34</v>
      </c>
      <c r="H17" s="47" t="s">
        <v>55</v>
      </c>
      <c r="I17" s="47" t="s">
        <v>55</v>
      </c>
      <c r="J17" s="47" t="s">
        <v>56</v>
      </c>
      <c r="K17" s="50">
        <f>SUM(L17:X17)</f>
        <v>1</v>
      </c>
      <c r="L17" s="51">
        <v>1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2">
        <v>18129.62</v>
      </c>
      <c r="Z17" s="52">
        <f>K17*Y17</f>
        <v>18129.62</v>
      </c>
      <c r="AA17" s="24"/>
      <c r="AB17" s="25">
        <f t="shared" si="0"/>
        <v>0</v>
      </c>
      <c r="AC17" s="24"/>
      <c r="AD17" s="25">
        <f t="shared" si="1"/>
        <v>0</v>
      </c>
      <c r="AE17" s="19"/>
      <c r="AF17" s="19"/>
      <c r="AG17" s="19"/>
      <c r="AH17" s="19"/>
      <c r="AI17" s="19"/>
    </row>
    <row r="18" spans="1:35" s="28" customFormat="1" ht="30" customHeight="1" x14ac:dyDescent="0.2">
      <c r="A18" s="70"/>
      <c r="B18" s="46">
        <v>3</v>
      </c>
      <c r="C18" s="47" t="s">
        <v>70</v>
      </c>
      <c r="D18" s="48" t="s">
        <v>71</v>
      </c>
      <c r="E18" s="49" t="s">
        <v>32</v>
      </c>
      <c r="F18" s="47" t="s">
        <v>72</v>
      </c>
      <c r="G18" s="47" t="s">
        <v>34</v>
      </c>
      <c r="H18" s="47" t="s">
        <v>55</v>
      </c>
      <c r="I18" s="47" t="s">
        <v>55</v>
      </c>
      <c r="J18" s="47" t="s">
        <v>73</v>
      </c>
      <c r="K18" s="50">
        <f>SUM(L18:X18)</f>
        <v>1</v>
      </c>
      <c r="L18" s="51"/>
      <c r="M18" s="51">
        <v>1</v>
      </c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2">
        <v>89320.5</v>
      </c>
      <c r="Z18" s="52">
        <f>K18*Y18</f>
        <v>89320.5</v>
      </c>
      <c r="AA18" s="24"/>
      <c r="AB18" s="25">
        <f t="shared" si="0"/>
        <v>0</v>
      </c>
      <c r="AC18" s="24"/>
      <c r="AD18" s="25">
        <f t="shared" si="1"/>
        <v>0</v>
      </c>
      <c r="AE18" s="19"/>
      <c r="AF18" s="19"/>
      <c r="AG18" s="19"/>
      <c r="AH18" s="19"/>
      <c r="AI18" s="19"/>
    </row>
    <row r="19" spans="1:35" s="28" customFormat="1" ht="40.5" customHeight="1" x14ac:dyDescent="0.2">
      <c r="A19" s="70"/>
      <c r="B19" s="46">
        <v>4</v>
      </c>
      <c r="C19" s="47" t="s">
        <v>74</v>
      </c>
      <c r="D19" s="48" t="s">
        <v>75</v>
      </c>
      <c r="E19" s="49" t="s">
        <v>32</v>
      </c>
      <c r="F19" s="47" t="s">
        <v>76</v>
      </c>
      <c r="G19" s="47" t="s">
        <v>34</v>
      </c>
      <c r="H19" s="47" t="s">
        <v>55</v>
      </c>
      <c r="I19" s="47" t="s">
        <v>55</v>
      </c>
      <c r="J19" s="47" t="s">
        <v>77</v>
      </c>
      <c r="K19" s="50">
        <f>SUM(L19:X19)</f>
        <v>1</v>
      </c>
      <c r="L19" s="51"/>
      <c r="M19" s="51"/>
      <c r="N19" s="51"/>
      <c r="O19" s="51"/>
      <c r="P19" s="51"/>
      <c r="Q19" s="51"/>
      <c r="R19" s="51"/>
      <c r="S19" s="51">
        <v>1</v>
      </c>
      <c r="T19" s="51"/>
      <c r="U19" s="51"/>
      <c r="V19" s="51"/>
      <c r="W19" s="51"/>
      <c r="X19" s="51"/>
      <c r="Y19" s="52">
        <v>4895.42</v>
      </c>
      <c r="Z19" s="52">
        <f>K19*Y19</f>
        <v>4895.42</v>
      </c>
      <c r="AA19" s="24"/>
      <c r="AB19" s="25">
        <f t="shared" si="0"/>
        <v>0</v>
      </c>
      <c r="AC19" s="24"/>
      <c r="AD19" s="25">
        <f t="shared" si="1"/>
        <v>0</v>
      </c>
      <c r="AE19" s="19"/>
      <c r="AF19" s="19"/>
      <c r="AG19" s="19"/>
      <c r="AH19" s="19"/>
      <c r="AI19" s="19"/>
    </row>
    <row r="20" spans="1:35" s="28" customFormat="1" ht="30" customHeight="1" x14ac:dyDescent="0.2">
      <c r="A20" s="70"/>
      <c r="B20" s="46">
        <v>5</v>
      </c>
      <c r="C20" s="47" t="s">
        <v>78</v>
      </c>
      <c r="D20" s="48" t="s">
        <v>79</v>
      </c>
      <c r="E20" s="49" t="s">
        <v>32</v>
      </c>
      <c r="F20" s="47" t="s">
        <v>80</v>
      </c>
      <c r="G20" s="47" t="s">
        <v>34</v>
      </c>
      <c r="H20" s="47" t="s">
        <v>60</v>
      </c>
      <c r="I20" s="47" t="s">
        <v>81</v>
      </c>
      <c r="J20" s="47" t="s">
        <v>62</v>
      </c>
      <c r="K20" s="50">
        <f>SUM(L20:X20)</f>
        <v>6</v>
      </c>
      <c r="L20" s="51"/>
      <c r="M20" s="51">
        <v>4</v>
      </c>
      <c r="N20" s="51">
        <v>2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2">
        <v>90465.180000000008</v>
      </c>
      <c r="Z20" s="52">
        <f>K20*Y20</f>
        <v>542791.08000000007</v>
      </c>
      <c r="AA20" s="24"/>
      <c r="AB20" s="25">
        <f t="shared" si="0"/>
        <v>0</v>
      </c>
      <c r="AC20" s="24"/>
      <c r="AD20" s="25">
        <f t="shared" si="1"/>
        <v>0</v>
      </c>
      <c r="AE20" s="19"/>
      <c r="AF20" s="19"/>
      <c r="AG20" s="19"/>
      <c r="AH20" s="19"/>
      <c r="AI20" s="19"/>
    </row>
    <row r="21" spans="1:35" s="28" customFormat="1" ht="30" customHeight="1" x14ac:dyDescent="0.2">
      <c r="A21" s="70"/>
      <c r="B21" s="46">
        <v>6</v>
      </c>
      <c r="C21" s="47" t="s">
        <v>82</v>
      </c>
      <c r="D21" s="48" t="s">
        <v>83</v>
      </c>
      <c r="E21" s="49" t="s">
        <v>32</v>
      </c>
      <c r="F21" s="47" t="s">
        <v>84</v>
      </c>
      <c r="G21" s="47" t="s">
        <v>34</v>
      </c>
      <c r="H21" s="47" t="s">
        <v>60</v>
      </c>
      <c r="I21" s="47" t="s">
        <v>61</v>
      </c>
      <c r="J21" s="47" t="s">
        <v>62</v>
      </c>
      <c r="K21" s="50">
        <f t="shared" ref="K21:K32" si="2">SUM(L21:X21)</f>
        <v>3</v>
      </c>
      <c r="L21" s="51"/>
      <c r="M21" s="51">
        <v>3</v>
      </c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2">
        <v>85489.84</v>
      </c>
      <c r="Z21" s="52">
        <f t="shared" ref="Z21:Z32" si="3">K21*Y21</f>
        <v>256469.52</v>
      </c>
      <c r="AA21" s="24"/>
      <c r="AB21" s="25">
        <f t="shared" si="0"/>
        <v>0</v>
      </c>
      <c r="AC21" s="24"/>
      <c r="AD21" s="25">
        <f t="shared" si="1"/>
        <v>0</v>
      </c>
      <c r="AE21" s="19"/>
      <c r="AF21" s="19"/>
      <c r="AG21" s="19"/>
      <c r="AH21" s="19"/>
      <c r="AI21" s="19"/>
    </row>
    <row r="22" spans="1:35" s="28" customFormat="1" ht="30" customHeight="1" x14ac:dyDescent="0.2">
      <c r="A22" s="70"/>
      <c r="B22" s="46">
        <v>7</v>
      </c>
      <c r="C22" s="47" t="s">
        <v>67</v>
      </c>
      <c r="D22" s="48" t="s">
        <v>85</v>
      </c>
      <c r="E22" s="49" t="s">
        <v>32</v>
      </c>
      <c r="F22" s="47" t="s">
        <v>86</v>
      </c>
      <c r="G22" s="47" t="s">
        <v>34</v>
      </c>
      <c r="H22" s="47" t="s">
        <v>60</v>
      </c>
      <c r="I22" s="47" t="s">
        <v>61</v>
      </c>
      <c r="J22" s="47" t="s">
        <v>62</v>
      </c>
      <c r="K22" s="50">
        <f t="shared" si="2"/>
        <v>2</v>
      </c>
      <c r="L22" s="51"/>
      <c r="M22" s="51">
        <v>2</v>
      </c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2">
        <v>33876</v>
      </c>
      <c r="Z22" s="52">
        <f t="shared" si="3"/>
        <v>67752</v>
      </c>
      <c r="AA22" s="24"/>
      <c r="AB22" s="25">
        <f t="shared" si="0"/>
        <v>0</v>
      </c>
      <c r="AC22" s="24"/>
      <c r="AD22" s="25">
        <f t="shared" si="1"/>
        <v>0</v>
      </c>
      <c r="AE22" s="19"/>
      <c r="AF22" s="19"/>
      <c r="AG22" s="19"/>
      <c r="AH22" s="19"/>
      <c r="AI22" s="19"/>
    </row>
    <row r="23" spans="1:35" s="28" customFormat="1" ht="30" customHeight="1" x14ac:dyDescent="0.2">
      <c r="A23" s="70"/>
      <c r="B23" s="46">
        <v>8</v>
      </c>
      <c r="C23" s="47" t="s">
        <v>87</v>
      </c>
      <c r="D23" s="48" t="s">
        <v>88</v>
      </c>
      <c r="E23" s="49" t="s">
        <v>32</v>
      </c>
      <c r="F23" s="47" t="s">
        <v>89</v>
      </c>
      <c r="G23" s="47" t="s">
        <v>34</v>
      </c>
      <c r="H23" s="47" t="s">
        <v>60</v>
      </c>
      <c r="I23" s="47" t="s">
        <v>61</v>
      </c>
      <c r="J23" s="47" t="s">
        <v>62</v>
      </c>
      <c r="K23" s="50">
        <f t="shared" si="2"/>
        <v>1</v>
      </c>
      <c r="L23" s="51"/>
      <c r="M23" s="51">
        <v>1</v>
      </c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2">
        <v>110706.46</v>
      </c>
      <c r="Z23" s="52">
        <f t="shared" si="3"/>
        <v>110706.46</v>
      </c>
      <c r="AA23" s="24"/>
      <c r="AB23" s="25">
        <f t="shared" si="0"/>
        <v>0</v>
      </c>
      <c r="AC23" s="24"/>
      <c r="AD23" s="25">
        <f t="shared" si="1"/>
        <v>0</v>
      </c>
      <c r="AE23" s="19"/>
      <c r="AF23" s="19"/>
      <c r="AG23" s="19"/>
      <c r="AH23" s="19"/>
      <c r="AI23" s="19"/>
    </row>
    <row r="24" spans="1:35" s="28" customFormat="1" ht="30" customHeight="1" x14ac:dyDescent="0.2">
      <c r="A24" s="70"/>
      <c r="B24" s="46">
        <v>9</v>
      </c>
      <c r="C24" s="47" t="s">
        <v>90</v>
      </c>
      <c r="D24" s="48" t="s">
        <v>91</v>
      </c>
      <c r="E24" s="49" t="s">
        <v>32</v>
      </c>
      <c r="F24" s="47" t="s">
        <v>92</v>
      </c>
      <c r="G24" s="47" t="s">
        <v>34</v>
      </c>
      <c r="H24" s="47" t="s">
        <v>60</v>
      </c>
      <c r="I24" s="47" t="s">
        <v>61</v>
      </c>
      <c r="J24" s="47" t="s">
        <v>62</v>
      </c>
      <c r="K24" s="50">
        <f t="shared" si="2"/>
        <v>1</v>
      </c>
      <c r="L24" s="51"/>
      <c r="M24" s="51">
        <v>1</v>
      </c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2">
        <v>37883.08</v>
      </c>
      <c r="Z24" s="52">
        <f t="shared" si="3"/>
        <v>37883.08</v>
      </c>
      <c r="AA24" s="24"/>
      <c r="AB24" s="25">
        <f t="shared" si="0"/>
        <v>0</v>
      </c>
      <c r="AC24" s="24"/>
      <c r="AD24" s="25">
        <f t="shared" si="1"/>
        <v>0</v>
      </c>
      <c r="AE24" s="19"/>
      <c r="AF24" s="19"/>
      <c r="AG24" s="19"/>
      <c r="AH24" s="19"/>
      <c r="AI24" s="19"/>
    </row>
    <row r="25" spans="1:35" s="28" customFormat="1" ht="30" customHeight="1" x14ac:dyDescent="0.2">
      <c r="A25" s="70"/>
      <c r="B25" s="46">
        <v>10</v>
      </c>
      <c r="C25" s="47" t="s">
        <v>93</v>
      </c>
      <c r="D25" s="48" t="s">
        <v>94</v>
      </c>
      <c r="E25" s="49" t="s">
        <v>32</v>
      </c>
      <c r="F25" s="47" t="s">
        <v>95</v>
      </c>
      <c r="G25" s="47" t="s">
        <v>34</v>
      </c>
      <c r="H25" s="47" t="s">
        <v>60</v>
      </c>
      <c r="I25" s="47" t="s">
        <v>61</v>
      </c>
      <c r="J25" s="47" t="s">
        <v>62</v>
      </c>
      <c r="K25" s="50">
        <f t="shared" si="2"/>
        <v>1</v>
      </c>
      <c r="L25" s="51"/>
      <c r="M25" s="51">
        <v>1</v>
      </c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2">
        <v>44277.78</v>
      </c>
      <c r="Z25" s="52">
        <f t="shared" si="3"/>
        <v>44277.78</v>
      </c>
      <c r="AA25" s="24"/>
      <c r="AB25" s="25">
        <f t="shared" si="0"/>
        <v>0</v>
      </c>
      <c r="AC25" s="24"/>
      <c r="AD25" s="25">
        <f t="shared" si="1"/>
        <v>0</v>
      </c>
      <c r="AE25" s="19"/>
      <c r="AF25" s="19"/>
      <c r="AG25" s="19"/>
      <c r="AH25" s="19"/>
      <c r="AI25" s="19"/>
    </row>
    <row r="26" spans="1:35" s="28" customFormat="1" ht="30" customHeight="1" x14ac:dyDescent="0.2">
      <c r="A26" s="70"/>
      <c r="B26" s="46">
        <v>11</v>
      </c>
      <c r="C26" s="47" t="s">
        <v>96</v>
      </c>
      <c r="D26" s="48" t="s">
        <v>97</v>
      </c>
      <c r="E26" s="49" t="s">
        <v>32</v>
      </c>
      <c r="F26" s="47" t="s">
        <v>46</v>
      </c>
      <c r="G26" s="47" t="s">
        <v>34</v>
      </c>
      <c r="H26" s="47" t="s">
        <v>51</v>
      </c>
      <c r="I26" s="47" t="s">
        <v>51</v>
      </c>
      <c r="J26" s="47" t="s">
        <v>52</v>
      </c>
      <c r="K26" s="50">
        <f t="shared" si="2"/>
        <v>1</v>
      </c>
      <c r="L26" s="51"/>
      <c r="M26" s="51"/>
      <c r="N26" s="51"/>
      <c r="O26" s="51"/>
      <c r="P26" s="51"/>
      <c r="Q26" s="51">
        <v>1</v>
      </c>
      <c r="R26" s="51"/>
      <c r="S26" s="51"/>
      <c r="T26" s="51"/>
      <c r="U26" s="51"/>
      <c r="V26" s="51"/>
      <c r="W26" s="51"/>
      <c r="X26" s="51"/>
      <c r="Y26" s="52">
        <v>325475</v>
      </c>
      <c r="Z26" s="52">
        <f t="shared" si="3"/>
        <v>325475</v>
      </c>
      <c r="AA26" s="24"/>
      <c r="AB26" s="25">
        <f t="shared" si="0"/>
        <v>0</v>
      </c>
      <c r="AC26" s="24"/>
      <c r="AD26" s="25">
        <f t="shared" si="1"/>
        <v>0</v>
      </c>
      <c r="AE26" s="19"/>
      <c r="AF26" s="19"/>
      <c r="AG26" s="19"/>
      <c r="AH26" s="19"/>
      <c r="AI26" s="19"/>
    </row>
    <row r="27" spans="1:35" s="28" customFormat="1" ht="30" customHeight="1" x14ac:dyDescent="0.2">
      <c r="A27" s="70"/>
      <c r="B27" s="46">
        <v>12</v>
      </c>
      <c r="C27" s="47" t="s">
        <v>67</v>
      </c>
      <c r="D27" s="48" t="s">
        <v>68</v>
      </c>
      <c r="E27" s="49" t="s">
        <v>32</v>
      </c>
      <c r="F27" s="47" t="s">
        <v>98</v>
      </c>
      <c r="G27" s="47" t="s">
        <v>34</v>
      </c>
      <c r="H27" s="47" t="s">
        <v>99</v>
      </c>
      <c r="I27" s="47" t="s">
        <v>99</v>
      </c>
      <c r="J27" s="47" t="s">
        <v>100</v>
      </c>
      <c r="K27" s="50">
        <f t="shared" si="2"/>
        <v>2</v>
      </c>
      <c r="L27" s="51"/>
      <c r="M27" s="51">
        <v>2</v>
      </c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2">
        <v>13764.56</v>
      </c>
      <c r="Z27" s="52">
        <f t="shared" si="3"/>
        <v>27529.119999999999</v>
      </c>
      <c r="AA27" s="24"/>
      <c r="AB27" s="25">
        <f t="shared" si="0"/>
        <v>0</v>
      </c>
      <c r="AC27" s="24"/>
      <c r="AD27" s="25">
        <f t="shared" si="1"/>
        <v>0</v>
      </c>
      <c r="AE27" s="19"/>
      <c r="AF27" s="19"/>
      <c r="AG27" s="19"/>
      <c r="AH27" s="19"/>
      <c r="AI27" s="19"/>
    </row>
    <row r="28" spans="1:35" s="28" customFormat="1" ht="30" customHeight="1" x14ac:dyDescent="0.2">
      <c r="A28" s="70"/>
      <c r="B28" s="46">
        <v>13</v>
      </c>
      <c r="C28" s="47" t="s">
        <v>101</v>
      </c>
      <c r="D28" s="48" t="s">
        <v>102</v>
      </c>
      <c r="E28" s="49" t="s">
        <v>32</v>
      </c>
      <c r="F28" s="47" t="s">
        <v>103</v>
      </c>
      <c r="G28" s="47" t="s">
        <v>34</v>
      </c>
      <c r="H28" s="47" t="s">
        <v>99</v>
      </c>
      <c r="I28" s="47" t="s">
        <v>99</v>
      </c>
      <c r="J28" s="47" t="s">
        <v>100</v>
      </c>
      <c r="K28" s="50">
        <f t="shared" si="2"/>
        <v>7</v>
      </c>
      <c r="L28" s="51"/>
      <c r="M28" s="51">
        <v>4</v>
      </c>
      <c r="N28" s="51"/>
      <c r="O28" s="51">
        <v>2</v>
      </c>
      <c r="P28" s="51"/>
      <c r="Q28" s="51"/>
      <c r="R28" s="51"/>
      <c r="S28" s="51"/>
      <c r="T28" s="51">
        <v>1</v>
      </c>
      <c r="U28" s="51"/>
      <c r="V28" s="51"/>
      <c r="W28" s="51"/>
      <c r="X28" s="51"/>
      <c r="Y28" s="52">
        <v>13176.8</v>
      </c>
      <c r="Z28" s="52">
        <f t="shared" si="3"/>
        <v>92237.599999999991</v>
      </c>
      <c r="AA28" s="24"/>
      <c r="AB28" s="25">
        <f t="shared" si="0"/>
        <v>0</v>
      </c>
      <c r="AC28" s="24"/>
      <c r="AD28" s="25">
        <f t="shared" si="1"/>
        <v>0</v>
      </c>
      <c r="AE28" s="19"/>
      <c r="AF28" s="19"/>
      <c r="AG28" s="19"/>
      <c r="AH28" s="19"/>
      <c r="AI28" s="19"/>
    </row>
    <row r="29" spans="1:35" s="28" customFormat="1" ht="30" customHeight="1" x14ac:dyDescent="0.2">
      <c r="A29" s="70"/>
      <c r="B29" s="46">
        <v>14</v>
      </c>
      <c r="C29" s="47" t="s">
        <v>90</v>
      </c>
      <c r="D29" s="48" t="s">
        <v>104</v>
      </c>
      <c r="E29" s="49" t="s">
        <v>32</v>
      </c>
      <c r="F29" s="47" t="s">
        <v>105</v>
      </c>
      <c r="G29" s="47" t="s">
        <v>34</v>
      </c>
      <c r="H29" s="47" t="s">
        <v>99</v>
      </c>
      <c r="I29" s="47" t="s">
        <v>99</v>
      </c>
      <c r="J29" s="47" t="s">
        <v>100</v>
      </c>
      <c r="K29" s="50">
        <f t="shared" si="2"/>
        <v>1</v>
      </c>
      <c r="L29" s="51"/>
      <c r="M29" s="51"/>
      <c r="N29" s="51"/>
      <c r="O29" s="51"/>
      <c r="P29" s="51"/>
      <c r="Q29" s="51"/>
      <c r="R29" s="51">
        <v>1</v>
      </c>
      <c r="S29" s="51"/>
      <c r="T29" s="51"/>
      <c r="U29" s="51"/>
      <c r="V29" s="51"/>
      <c r="W29" s="51"/>
      <c r="X29" s="51"/>
      <c r="Y29" s="52">
        <v>18859.3</v>
      </c>
      <c r="Z29" s="52">
        <f t="shared" si="3"/>
        <v>18859.3</v>
      </c>
      <c r="AA29" s="24"/>
      <c r="AB29" s="25">
        <f t="shared" si="0"/>
        <v>0</v>
      </c>
      <c r="AC29" s="24"/>
      <c r="AD29" s="25">
        <f t="shared" si="1"/>
        <v>0</v>
      </c>
      <c r="AE29" s="19"/>
      <c r="AF29" s="19"/>
      <c r="AG29" s="19"/>
      <c r="AH29" s="19"/>
      <c r="AI29" s="19"/>
    </row>
    <row r="30" spans="1:35" s="28" customFormat="1" ht="30" customHeight="1" x14ac:dyDescent="0.2">
      <c r="A30" s="70"/>
      <c r="B30" s="46">
        <v>15</v>
      </c>
      <c r="C30" s="47" t="s">
        <v>87</v>
      </c>
      <c r="D30" s="48" t="s">
        <v>106</v>
      </c>
      <c r="E30" s="49" t="s">
        <v>32</v>
      </c>
      <c r="F30" s="47" t="s">
        <v>107</v>
      </c>
      <c r="G30" s="47" t="s">
        <v>34</v>
      </c>
      <c r="H30" s="47" t="s">
        <v>99</v>
      </c>
      <c r="I30" s="47" t="s">
        <v>99</v>
      </c>
      <c r="J30" s="47" t="s">
        <v>100</v>
      </c>
      <c r="K30" s="50">
        <f t="shared" si="2"/>
        <v>1</v>
      </c>
      <c r="L30" s="51"/>
      <c r="M30" s="51"/>
      <c r="N30" s="51"/>
      <c r="O30" s="51"/>
      <c r="P30" s="51"/>
      <c r="Q30" s="51">
        <v>1</v>
      </c>
      <c r="R30" s="51"/>
      <c r="S30" s="51"/>
      <c r="T30" s="51"/>
      <c r="U30" s="51"/>
      <c r="V30" s="51"/>
      <c r="W30" s="51"/>
      <c r="X30" s="51"/>
      <c r="Y30" s="52">
        <v>45321.79</v>
      </c>
      <c r="Z30" s="52">
        <f t="shared" si="3"/>
        <v>45321.79</v>
      </c>
      <c r="AA30" s="24"/>
      <c r="AB30" s="25">
        <f t="shared" si="0"/>
        <v>0</v>
      </c>
      <c r="AC30" s="24"/>
      <c r="AD30" s="25">
        <f t="shared" si="1"/>
        <v>0</v>
      </c>
      <c r="AE30" s="19"/>
      <c r="AF30" s="19"/>
      <c r="AG30" s="19"/>
      <c r="AH30" s="19"/>
      <c r="AI30" s="19"/>
    </row>
    <row r="31" spans="1:35" s="28" customFormat="1" ht="30" customHeight="1" x14ac:dyDescent="0.2">
      <c r="A31" s="70"/>
      <c r="B31" s="46">
        <v>16</v>
      </c>
      <c r="C31" s="47" t="s">
        <v>82</v>
      </c>
      <c r="D31" s="48" t="s">
        <v>108</v>
      </c>
      <c r="E31" s="49" t="s">
        <v>32</v>
      </c>
      <c r="F31" s="47" t="s">
        <v>109</v>
      </c>
      <c r="G31" s="47" t="s">
        <v>34</v>
      </c>
      <c r="H31" s="47" t="s">
        <v>99</v>
      </c>
      <c r="I31" s="47" t="s">
        <v>99</v>
      </c>
      <c r="J31" s="47" t="s">
        <v>100</v>
      </c>
      <c r="K31" s="50">
        <f t="shared" si="2"/>
        <v>9</v>
      </c>
      <c r="L31" s="51"/>
      <c r="M31" s="51">
        <v>6</v>
      </c>
      <c r="N31" s="51"/>
      <c r="O31" s="51">
        <v>2</v>
      </c>
      <c r="P31" s="51"/>
      <c r="Q31" s="51"/>
      <c r="R31" s="51"/>
      <c r="S31" s="51">
        <v>1</v>
      </c>
      <c r="T31" s="51"/>
      <c r="U31" s="51"/>
      <c r="V31" s="51"/>
      <c r="W31" s="51"/>
      <c r="X31" s="51"/>
      <c r="Y31" s="52">
        <v>11529.01</v>
      </c>
      <c r="Z31" s="52">
        <f t="shared" si="3"/>
        <v>103761.09</v>
      </c>
      <c r="AA31" s="24"/>
      <c r="AB31" s="25">
        <f t="shared" si="0"/>
        <v>0</v>
      </c>
      <c r="AC31" s="24"/>
      <c r="AD31" s="25">
        <f t="shared" si="1"/>
        <v>0</v>
      </c>
      <c r="AE31" s="19"/>
      <c r="AF31" s="19"/>
      <c r="AG31" s="19"/>
      <c r="AH31" s="19"/>
      <c r="AI31" s="19"/>
    </row>
    <row r="32" spans="1:35" s="28" customFormat="1" ht="30" customHeight="1" x14ac:dyDescent="0.2">
      <c r="A32" s="70"/>
      <c r="B32" s="46">
        <v>17</v>
      </c>
      <c r="C32" s="47" t="s">
        <v>63</v>
      </c>
      <c r="D32" s="48" t="s">
        <v>64</v>
      </c>
      <c r="E32" s="49" t="s">
        <v>32</v>
      </c>
      <c r="F32" s="47" t="s">
        <v>110</v>
      </c>
      <c r="G32" s="47" t="s">
        <v>34</v>
      </c>
      <c r="H32" s="47" t="s">
        <v>99</v>
      </c>
      <c r="I32" s="47" t="s">
        <v>99</v>
      </c>
      <c r="J32" s="47" t="s">
        <v>100</v>
      </c>
      <c r="K32" s="50">
        <f t="shared" si="2"/>
        <v>10</v>
      </c>
      <c r="L32" s="51"/>
      <c r="M32" s="51"/>
      <c r="N32" s="51">
        <v>1</v>
      </c>
      <c r="O32" s="51">
        <v>4</v>
      </c>
      <c r="P32" s="51">
        <v>1</v>
      </c>
      <c r="Q32" s="51">
        <v>4</v>
      </c>
      <c r="R32" s="51"/>
      <c r="S32" s="51"/>
      <c r="T32" s="51"/>
      <c r="U32" s="51"/>
      <c r="V32" s="51"/>
      <c r="W32" s="51"/>
      <c r="X32" s="51"/>
      <c r="Y32" s="52">
        <v>93272.58</v>
      </c>
      <c r="Z32" s="52">
        <f t="shared" si="3"/>
        <v>932725.8</v>
      </c>
      <c r="AA32" s="24"/>
      <c r="AB32" s="25">
        <f t="shared" si="0"/>
        <v>0</v>
      </c>
      <c r="AC32" s="24"/>
      <c r="AD32" s="25">
        <f t="shared" si="1"/>
        <v>0</v>
      </c>
      <c r="AE32" s="19"/>
      <c r="AF32" s="19"/>
      <c r="AG32" s="19"/>
      <c r="AH32" s="19"/>
      <c r="AI32" s="19"/>
    </row>
    <row r="33" spans="1:35" s="28" customFormat="1" ht="30" customHeight="1" x14ac:dyDescent="0.2">
      <c r="A33" s="70"/>
      <c r="B33" s="46">
        <v>18</v>
      </c>
      <c r="C33" s="47" t="s">
        <v>111</v>
      </c>
      <c r="D33" s="48" t="s">
        <v>112</v>
      </c>
      <c r="E33" s="49" t="s">
        <v>32</v>
      </c>
      <c r="F33" s="47" t="s">
        <v>113</v>
      </c>
      <c r="G33" s="47" t="s">
        <v>34</v>
      </c>
      <c r="H33" s="47" t="s">
        <v>99</v>
      </c>
      <c r="I33" s="47" t="s">
        <v>99</v>
      </c>
      <c r="J33" s="47" t="s">
        <v>100</v>
      </c>
      <c r="K33" s="50">
        <f>SUM(L33:X33)</f>
        <v>2</v>
      </c>
      <c r="L33" s="51"/>
      <c r="M33" s="51">
        <v>1</v>
      </c>
      <c r="N33" s="51">
        <v>1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2">
        <v>15158.33</v>
      </c>
      <c r="Z33" s="52">
        <f>K33*Y33</f>
        <v>30316.66</v>
      </c>
      <c r="AA33" s="24"/>
      <c r="AB33" s="25">
        <f t="shared" si="0"/>
        <v>0</v>
      </c>
      <c r="AC33" s="24"/>
      <c r="AD33" s="25">
        <f t="shared" si="1"/>
        <v>0</v>
      </c>
      <c r="AE33" s="19"/>
      <c r="AF33" s="19"/>
      <c r="AG33" s="19"/>
      <c r="AH33" s="19"/>
      <c r="AI33" s="19"/>
    </row>
    <row r="34" spans="1:35" s="28" customFormat="1" ht="30" customHeight="1" x14ac:dyDescent="0.2">
      <c r="A34" s="67"/>
      <c r="B34" s="46"/>
      <c r="C34" s="47"/>
      <c r="D34" s="48"/>
      <c r="E34" s="49"/>
      <c r="F34" s="47"/>
      <c r="G34" s="47"/>
      <c r="H34" s="47"/>
      <c r="I34" s="47"/>
      <c r="J34" s="47"/>
      <c r="K34" s="50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2"/>
      <c r="Z34" s="63">
        <f>SUM(Z16:Z33)</f>
        <v>2843460.1600000006</v>
      </c>
      <c r="AA34" s="24"/>
      <c r="AB34" s="25"/>
      <c r="AC34" s="24"/>
      <c r="AD34" s="25"/>
      <c r="AE34" s="19"/>
      <c r="AF34" s="19"/>
      <c r="AG34" s="19"/>
      <c r="AH34" s="19"/>
      <c r="AI34" s="19"/>
    </row>
    <row r="35" spans="1:35" s="28" customFormat="1" ht="30" customHeight="1" x14ac:dyDescent="0.2">
      <c r="A35" s="68">
        <v>5</v>
      </c>
      <c r="B35" s="27">
        <v>1</v>
      </c>
      <c r="C35" s="31" t="s">
        <v>114</v>
      </c>
      <c r="D35" s="38" t="s">
        <v>115</v>
      </c>
      <c r="E35" s="37" t="s">
        <v>32</v>
      </c>
      <c r="F35" s="31" t="s">
        <v>116</v>
      </c>
      <c r="G35" s="31" t="s">
        <v>34</v>
      </c>
      <c r="H35" s="31" t="s">
        <v>60</v>
      </c>
      <c r="I35" s="31" t="s">
        <v>61</v>
      </c>
      <c r="J35" s="31" t="s">
        <v>62</v>
      </c>
      <c r="K35" s="32">
        <f t="shared" ref="K35:K40" si="4">SUM(L35:X35)</f>
        <v>1</v>
      </c>
      <c r="L35" s="33"/>
      <c r="M35" s="33">
        <v>1</v>
      </c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42">
        <v>709845</v>
      </c>
      <c r="Z35" s="42">
        <f t="shared" ref="Z35:Z40" si="5">K35*Y35</f>
        <v>709845</v>
      </c>
      <c r="AA35" s="24"/>
      <c r="AB35" s="25">
        <f t="shared" si="0"/>
        <v>0</v>
      </c>
      <c r="AC35" s="24"/>
      <c r="AD35" s="25">
        <f t="shared" si="1"/>
        <v>0</v>
      </c>
      <c r="AE35" s="19"/>
      <c r="AF35" s="19"/>
      <c r="AG35" s="19"/>
      <c r="AH35" s="19"/>
      <c r="AI35" s="19"/>
    </row>
    <row r="36" spans="1:35" s="28" customFormat="1" ht="30" customHeight="1" x14ac:dyDescent="0.2">
      <c r="A36" s="71"/>
      <c r="B36" s="27">
        <v>2</v>
      </c>
      <c r="C36" s="31" t="s">
        <v>117</v>
      </c>
      <c r="D36" s="38" t="s">
        <v>118</v>
      </c>
      <c r="E36" s="37" t="s">
        <v>32</v>
      </c>
      <c r="F36" s="31" t="s">
        <v>41</v>
      </c>
      <c r="G36" s="31" t="s">
        <v>34</v>
      </c>
      <c r="H36" s="31" t="s">
        <v>60</v>
      </c>
      <c r="I36" s="31" t="s">
        <v>61</v>
      </c>
      <c r="J36" s="31" t="s">
        <v>62</v>
      </c>
      <c r="K36" s="32">
        <f t="shared" si="4"/>
        <v>1</v>
      </c>
      <c r="L36" s="33"/>
      <c r="M36" s="33">
        <v>1</v>
      </c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42">
        <v>77633.59</v>
      </c>
      <c r="Z36" s="42">
        <f t="shared" si="5"/>
        <v>77633.59</v>
      </c>
      <c r="AA36" s="24"/>
      <c r="AB36" s="25">
        <f t="shared" si="0"/>
        <v>0</v>
      </c>
      <c r="AC36" s="24"/>
      <c r="AD36" s="25">
        <f t="shared" si="1"/>
        <v>0</v>
      </c>
      <c r="AE36" s="19"/>
      <c r="AF36" s="19"/>
      <c r="AG36" s="19"/>
      <c r="AH36" s="19"/>
      <c r="AI36" s="19"/>
    </row>
    <row r="37" spans="1:35" s="28" customFormat="1" ht="30" customHeight="1" x14ac:dyDescent="0.2">
      <c r="A37" s="71"/>
      <c r="B37" s="27">
        <v>3</v>
      </c>
      <c r="C37" s="31" t="s">
        <v>119</v>
      </c>
      <c r="D37" s="38" t="s">
        <v>120</v>
      </c>
      <c r="E37" s="37" t="s">
        <v>32</v>
      </c>
      <c r="F37" s="31" t="s">
        <v>121</v>
      </c>
      <c r="G37" s="31" t="s">
        <v>34</v>
      </c>
      <c r="H37" s="31" t="s">
        <v>60</v>
      </c>
      <c r="I37" s="31" t="s">
        <v>61</v>
      </c>
      <c r="J37" s="31" t="s">
        <v>62</v>
      </c>
      <c r="K37" s="32">
        <f t="shared" si="4"/>
        <v>1</v>
      </c>
      <c r="L37" s="33"/>
      <c r="M37" s="33">
        <v>1</v>
      </c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42">
        <v>37995.090000000004</v>
      </c>
      <c r="Z37" s="42">
        <f t="shared" si="5"/>
        <v>37995.090000000004</v>
      </c>
      <c r="AA37" s="24"/>
      <c r="AB37" s="25">
        <f t="shared" si="0"/>
        <v>0</v>
      </c>
      <c r="AC37" s="24"/>
      <c r="AD37" s="25">
        <f t="shared" si="1"/>
        <v>0</v>
      </c>
      <c r="AE37" s="19"/>
      <c r="AF37" s="19"/>
      <c r="AG37" s="19"/>
      <c r="AH37" s="19"/>
      <c r="AI37" s="19"/>
    </row>
    <row r="38" spans="1:35" s="28" customFormat="1" ht="30" customHeight="1" x14ac:dyDescent="0.2">
      <c r="A38" s="71"/>
      <c r="B38" s="27">
        <v>4</v>
      </c>
      <c r="C38" s="31" t="s">
        <v>122</v>
      </c>
      <c r="D38" s="38" t="s">
        <v>123</v>
      </c>
      <c r="E38" s="37" t="s">
        <v>32</v>
      </c>
      <c r="F38" s="31" t="s">
        <v>33</v>
      </c>
      <c r="G38" s="31" t="s">
        <v>34</v>
      </c>
      <c r="H38" s="31" t="s">
        <v>35</v>
      </c>
      <c r="I38" s="31" t="s">
        <v>124</v>
      </c>
      <c r="J38" s="31" t="s">
        <v>125</v>
      </c>
      <c r="K38" s="32">
        <f t="shared" si="4"/>
        <v>1</v>
      </c>
      <c r="L38" s="33"/>
      <c r="M38" s="33">
        <v>1</v>
      </c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42">
        <v>115255.47</v>
      </c>
      <c r="Z38" s="42">
        <f t="shared" si="5"/>
        <v>115255.47</v>
      </c>
      <c r="AA38" s="24"/>
      <c r="AB38" s="25">
        <f t="shared" si="0"/>
        <v>0</v>
      </c>
      <c r="AC38" s="24"/>
      <c r="AD38" s="25">
        <f t="shared" si="1"/>
        <v>0</v>
      </c>
      <c r="AE38" s="19"/>
      <c r="AF38" s="19"/>
      <c r="AG38" s="19"/>
      <c r="AH38" s="19"/>
      <c r="AI38" s="19"/>
    </row>
    <row r="39" spans="1:35" s="28" customFormat="1" ht="30" customHeight="1" x14ac:dyDescent="0.2">
      <c r="A39" s="71"/>
      <c r="B39" s="27">
        <v>5</v>
      </c>
      <c r="C39" s="31" t="s">
        <v>126</v>
      </c>
      <c r="D39" s="38" t="s">
        <v>127</v>
      </c>
      <c r="E39" s="37" t="s">
        <v>32</v>
      </c>
      <c r="F39" s="31" t="s">
        <v>38</v>
      </c>
      <c r="G39" s="31" t="s">
        <v>34</v>
      </c>
      <c r="H39" s="31" t="s">
        <v>35</v>
      </c>
      <c r="I39" s="31" t="s">
        <v>124</v>
      </c>
      <c r="J39" s="31" t="s">
        <v>125</v>
      </c>
      <c r="K39" s="32">
        <f t="shared" si="4"/>
        <v>1</v>
      </c>
      <c r="L39" s="33"/>
      <c r="M39" s="33">
        <v>1</v>
      </c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42">
        <v>65052.3</v>
      </c>
      <c r="Z39" s="42">
        <f t="shared" si="5"/>
        <v>65052.3</v>
      </c>
      <c r="AA39" s="24"/>
      <c r="AB39" s="25">
        <f t="shared" si="0"/>
        <v>0</v>
      </c>
      <c r="AC39" s="24"/>
      <c r="AD39" s="25">
        <f t="shared" si="1"/>
        <v>0</v>
      </c>
      <c r="AE39" s="19"/>
      <c r="AF39" s="19"/>
      <c r="AG39" s="19"/>
      <c r="AH39" s="19"/>
      <c r="AI39" s="19"/>
    </row>
    <row r="40" spans="1:35" s="28" customFormat="1" ht="30" customHeight="1" x14ac:dyDescent="0.2">
      <c r="A40" s="71"/>
      <c r="B40" s="27">
        <v>6</v>
      </c>
      <c r="C40" s="31" t="s">
        <v>128</v>
      </c>
      <c r="D40" s="38" t="s">
        <v>129</v>
      </c>
      <c r="E40" s="37" t="s">
        <v>32</v>
      </c>
      <c r="F40" s="31" t="s">
        <v>37</v>
      </c>
      <c r="G40" s="31" t="s">
        <v>34</v>
      </c>
      <c r="H40" s="31" t="s">
        <v>35</v>
      </c>
      <c r="I40" s="31" t="s">
        <v>124</v>
      </c>
      <c r="J40" s="31" t="s">
        <v>125</v>
      </c>
      <c r="K40" s="32">
        <f t="shared" si="4"/>
        <v>1</v>
      </c>
      <c r="L40" s="33"/>
      <c r="M40" s="33">
        <v>1</v>
      </c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42">
        <v>3363281.25</v>
      </c>
      <c r="Z40" s="42">
        <f t="shared" si="5"/>
        <v>3363281.25</v>
      </c>
      <c r="AA40" s="24"/>
      <c r="AB40" s="25">
        <f t="shared" si="0"/>
        <v>0</v>
      </c>
      <c r="AC40" s="24"/>
      <c r="AD40" s="25">
        <f t="shared" si="1"/>
        <v>0</v>
      </c>
      <c r="AE40" s="19"/>
      <c r="AF40" s="19"/>
      <c r="AG40" s="19"/>
      <c r="AH40" s="19"/>
      <c r="AI40" s="19"/>
    </row>
    <row r="41" spans="1:35" s="28" customFormat="1" ht="30" customHeight="1" x14ac:dyDescent="0.2">
      <c r="A41" s="69"/>
      <c r="B41" s="27"/>
      <c r="C41" s="31"/>
      <c r="D41" s="38"/>
      <c r="E41" s="37"/>
      <c r="F41" s="31"/>
      <c r="G41" s="31"/>
      <c r="H41" s="31"/>
      <c r="I41" s="31"/>
      <c r="J41" s="31"/>
      <c r="K41" s="32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42"/>
      <c r="Z41" s="61">
        <f>SUM(Z35:Z40)</f>
        <v>4369062.7</v>
      </c>
      <c r="AA41" s="24"/>
      <c r="AB41" s="25"/>
      <c r="AC41" s="24"/>
      <c r="AD41" s="25"/>
      <c r="AE41" s="19"/>
      <c r="AF41" s="19"/>
      <c r="AG41" s="19"/>
      <c r="AH41" s="19"/>
      <c r="AI41" s="19"/>
    </row>
    <row r="42" spans="1:35" s="28" customFormat="1" ht="30" customHeight="1" x14ac:dyDescent="0.2">
      <c r="A42" s="66">
        <v>6</v>
      </c>
      <c r="B42" s="46">
        <v>1</v>
      </c>
      <c r="C42" s="47" t="s">
        <v>130</v>
      </c>
      <c r="D42" s="48" t="s">
        <v>131</v>
      </c>
      <c r="E42" s="49" t="s">
        <v>32</v>
      </c>
      <c r="F42" s="47" t="s">
        <v>132</v>
      </c>
      <c r="G42" s="47" t="s">
        <v>34</v>
      </c>
      <c r="H42" s="47" t="s">
        <v>55</v>
      </c>
      <c r="I42" s="47" t="s">
        <v>55</v>
      </c>
      <c r="J42" s="47" t="s">
        <v>56</v>
      </c>
      <c r="K42" s="50">
        <f>SUM(L42:X42)</f>
        <v>1</v>
      </c>
      <c r="L42" s="51"/>
      <c r="M42" s="51"/>
      <c r="N42" s="51"/>
      <c r="O42" s="51"/>
      <c r="P42" s="51"/>
      <c r="Q42" s="51"/>
      <c r="R42" s="51"/>
      <c r="S42" s="51">
        <v>1</v>
      </c>
      <c r="T42" s="51"/>
      <c r="U42" s="51"/>
      <c r="V42" s="51"/>
      <c r="W42" s="51"/>
      <c r="X42" s="51"/>
      <c r="Y42" s="52">
        <v>423175.95</v>
      </c>
      <c r="Z42" s="52">
        <f>K42*Y42</f>
        <v>423175.95</v>
      </c>
      <c r="AA42" s="24"/>
      <c r="AB42" s="25">
        <f t="shared" si="0"/>
        <v>0</v>
      </c>
      <c r="AC42" s="24"/>
      <c r="AD42" s="25">
        <f t="shared" si="1"/>
        <v>0</v>
      </c>
      <c r="AE42" s="19"/>
      <c r="AF42" s="19"/>
      <c r="AG42" s="19"/>
      <c r="AH42" s="19"/>
      <c r="AI42" s="19"/>
    </row>
    <row r="43" spans="1:35" s="28" customFormat="1" ht="30" customHeight="1" x14ac:dyDescent="0.2">
      <c r="A43" s="70"/>
      <c r="B43" s="46">
        <v>2</v>
      </c>
      <c r="C43" s="47" t="s">
        <v>133</v>
      </c>
      <c r="D43" s="48" t="s">
        <v>134</v>
      </c>
      <c r="E43" s="49" t="s">
        <v>32</v>
      </c>
      <c r="F43" s="47" t="s">
        <v>135</v>
      </c>
      <c r="G43" s="47" t="s">
        <v>34</v>
      </c>
      <c r="H43" s="47" t="s">
        <v>55</v>
      </c>
      <c r="I43" s="47" t="s">
        <v>55</v>
      </c>
      <c r="J43" s="47" t="s">
        <v>136</v>
      </c>
      <c r="K43" s="50">
        <f t="shared" ref="K43" si="6">SUM(L43:X43)</f>
        <v>1</v>
      </c>
      <c r="L43" s="51">
        <v>1</v>
      </c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2">
        <v>186080.37</v>
      </c>
      <c r="Z43" s="52">
        <f t="shared" ref="Z43" si="7">K43*Y43</f>
        <v>186080.37</v>
      </c>
      <c r="AA43" s="24"/>
      <c r="AB43" s="25">
        <f t="shared" si="0"/>
        <v>0</v>
      </c>
      <c r="AC43" s="24"/>
      <c r="AD43" s="25">
        <f t="shared" si="1"/>
        <v>0</v>
      </c>
      <c r="AE43" s="19"/>
      <c r="AF43" s="19"/>
      <c r="AG43" s="19"/>
      <c r="AH43" s="19"/>
      <c r="AI43" s="19"/>
    </row>
    <row r="44" spans="1:35" s="28" customFormat="1" ht="30" customHeight="1" x14ac:dyDescent="0.2">
      <c r="A44" s="70"/>
      <c r="B44" s="46">
        <v>3</v>
      </c>
      <c r="C44" s="47" t="s">
        <v>137</v>
      </c>
      <c r="D44" s="48" t="s">
        <v>138</v>
      </c>
      <c r="E44" s="49" t="s">
        <v>32</v>
      </c>
      <c r="F44" s="47" t="s">
        <v>46</v>
      </c>
      <c r="G44" s="47" t="s">
        <v>34</v>
      </c>
      <c r="H44" s="47" t="s">
        <v>55</v>
      </c>
      <c r="I44" s="47" t="s">
        <v>55</v>
      </c>
      <c r="J44" s="47" t="s">
        <v>77</v>
      </c>
      <c r="K44" s="50">
        <f>SUM(L44:X44)</f>
        <v>1</v>
      </c>
      <c r="L44" s="51">
        <v>1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2">
        <v>365180.56</v>
      </c>
      <c r="Z44" s="52">
        <f>K44*Y44</f>
        <v>365180.56</v>
      </c>
      <c r="AA44" s="24"/>
      <c r="AB44" s="25">
        <f t="shared" si="0"/>
        <v>0</v>
      </c>
      <c r="AC44" s="24"/>
      <c r="AD44" s="25">
        <f t="shared" si="1"/>
        <v>0</v>
      </c>
      <c r="AE44" s="19"/>
      <c r="AF44" s="19"/>
      <c r="AG44" s="19"/>
      <c r="AH44" s="19"/>
      <c r="AI44" s="19"/>
    </row>
    <row r="45" spans="1:35" s="28" customFormat="1" ht="40.5" customHeight="1" x14ac:dyDescent="0.2">
      <c r="A45" s="70"/>
      <c r="B45" s="46">
        <v>4</v>
      </c>
      <c r="C45" s="47" t="s">
        <v>139</v>
      </c>
      <c r="D45" s="48" t="s">
        <v>140</v>
      </c>
      <c r="E45" s="49" t="s">
        <v>32</v>
      </c>
      <c r="F45" s="47" t="s">
        <v>40</v>
      </c>
      <c r="G45" s="47" t="s">
        <v>34</v>
      </c>
      <c r="H45" s="47" t="s">
        <v>55</v>
      </c>
      <c r="I45" s="47" t="s">
        <v>55</v>
      </c>
      <c r="J45" s="47" t="s">
        <v>77</v>
      </c>
      <c r="K45" s="50">
        <f>SUM(L45:X45)</f>
        <v>1</v>
      </c>
      <c r="L45" s="51">
        <v>1</v>
      </c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2">
        <v>55182.020000000004</v>
      </c>
      <c r="Z45" s="52">
        <f>K45*Y45</f>
        <v>55182.020000000004</v>
      </c>
      <c r="AA45" s="24"/>
      <c r="AB45" s="25">
        <f t="shared" si="0"/>
        <v>0</v>
      </c>
      <c r="AC45" s="24"/>
      <c r="AD45" s="25">
        <f t="shared" si="1"/>
        <v>0</v>
      </c>
      <c r="AE45" s="19"/>
      <c r="AF45" s="19"/>
      <c r="AG45" s="19"/>
      <c r="AH45" s="19"/>
      <c r="AI45" s="19"/>
    </row>
    <row r="46" spans="1:35" s="28" customFormat="1" ht="30" customHeight="1" x14ac:dyDescent="0.2">
      <c r="A46" s="70"/>
      <c r="B46" s="46">
        <v>5</v>
      </c>
      <c r="C46" s="47" t="s">
        <v>141</v>
      </c>
      <c r="D46" s="48" t="s">
        <v>142</v>
      </c>
      <c r="E46" s="49" t="s">
        <v>32</v>
      </c>
      <c r="F46" s="47" t="s">
        <v>143</v>
      </c>
      <c r="G46" s="47" t="s">
        <v>34</v>
      </c>
      <c r="H46" s="47" t="s">
        <v>60</v>
      </c>
      <c r="I46" s="47" t="s">
        <v>61</v>
      </c>
      <c r="J46" s="47" t="s">
        <v>62</v>
      </c>
      <c r="K46" s="50">
        <f>SUM(L46:X46)</f>
        <v>2</v>
      </c>
      <c r="L46" s="51"/>
      <c r="M46" s="51">
        <v>2</v>
      </c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2">
        <v>129148.45</v>
      </c>
      <c r="Z46" s="52">
        <f>K46*Y46</f>
        <v>258296.9</v>
      </c>
      <c r="AA46" s="24"/>
      <c r="AB46" s="25">
        <f t="shared" si="0"/>
        <v>0</v>
      </c>
      <c r="AC46" s="24"/>
      <c r="AD46" s="25">
        <f t="shared" si="1"/>
        <v>0</v>
      </c>
      <c r="AE46" s="19"/>
      <c r="AF46" s="19"/>
      <c r="AG46" s="19"/>
      <c r="AH46" s="19"/>
      <c r="AI46" s="19"/>
    </row>
    <row r="47" spans="1:35" s="28" customFormat="1" ht="30" customHeight="1" x14ac:dyDescent="0.2">
      <c r="A47" s="70"/>
      <c r="B47" s="46">
        <v>6</v>
      </c>
      <c r="C47" s="47" t="s">
        <v>144</v>
      </c>
      <c r="D47" s="48" t="s">
        <v>326</v>
      </c>
      <c r="E47" s="49" t="s">
        <v>32</v>
      </c>
      <c r="F47" s="47" t="s">
        <v>116</v>
      </c>
      <c r="G47" s="47" t="s">
        <v>34</v>
      </c>
      <c r="H47" s="47" t="s">
        <v>42</v>
      </c>
      <c r="I47" s="47" t="s">
        <v>42</v>
      </c>
      <c r="J47" s="47" t="s">
        <v>43</v>
      </c>
      <c r="K47" s="50">
        <f>SUM(L47:X47)</f>
        <v>1</v>
      </c>
      <c r="L47" s="51"/>
      <c r="M47" s="51">
        <v>1</v>
      </c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2">
        <v>406452.23</v>
      </c>
      <c r="Z47" s="52">
        <f>K47*Y47</f>
        <v>406452.23</v>
      </c>
      <c r="AA47" s="24"/>
      <c r="AB47" s="25">
        <f t="shared" si="0"/>
        <v>0</v>
      </c>
      <c r="AC47" s="24"/>
      <c r="AD47" s="25">
        <f t="shared" si="1"/>
        <v>0</v>
      </c>
      <c r="AE47" s="19"/>
      <c r="AF47" s="19"/>
      <c r="AG47" s="19"/>
      <c r="AH47" s="19"/>
      <c r="AI47" s="19"/>
    </row>
    <row r="48" spans="1:35" s="28" customFormat="1" ht="30" customHeight="1" x14ac:dyDescent="0.2">
      <c r="A48" s="70"/>
      <c r="B48" s="46">
        <v>7</v>
      </c>
      <c r="C48" s="47" t="s">
        <v>145</v>
      </c>
      <c r="D48" s="48" t="s">
        <v>146</v>
      </c>
      <c r="E48" s="49" t="s">
        <v>32</v>
      </c>
      <c r="F48" s="47" t="s">
        <v>147</v>
      </c>
      <c r="G48" s="47" t="s">
        <v>34</v>
      </c>
      <c r="H48" s="47" t="s">
        <v>35</v>
      </c>
      <c r="I48" s="47" t="s">
        <v>148</v>
      </c>
      <c r="J48" s="47" t="s">
        <v>36</v>
      </c>
      <c r="K48" s="50">
        <f>SUM(L48:X48)</f>
        <v>2</v>
      </c>
      <c r="L48" s="51"/>
      <c r="M48" s="51"/>
      <c r="N48" s="51"/>
      <c r="O48" s="51">
        <v>2</v>
      </c>
      <c r="P48" s="51"/>
      <c r="Q48" s="51"/>
      <c r="R48" s="51"/>
      <c r="S48" s="51"/>
      <c r="T48" s="51"/>
      <c r="U48" s="51"/>
      <c r="V48" s="51"/>
      <c r="W48" s="51"/>
      <c r="X48" s="51"/>
      <c r="Y48" s="52">
        <v>80446.58</v>
      </c>
      <c r="Z48" s="52">
        <f>K48*Y48</f>
        <v>160893.16</v>
      </c>
      <c r="AA48" s="24"/>
      <c r="AB48" s="25">
        <f t="shared" si="0"/>
        <v>0</v>
      </c>
      <c r="AC48" s="24"/>
      <c r="AD48" s="25">
        <f t="shared" si="1"/>
        <v>0</v>
      </c>
      <c r="AE48" s="19"/>
      <c r="AF48" s="19"/>
      <c r="AG48" s="19"/>
      <c r="AH48" s="19"/>
      <c r="AI48" s="19"/>
    </row>
    <row r="49" spans="1:35" s="28" customFormat="1" ht="30" customHeight="1" x14ac:dyDescent="0.2">
      <c r="A49" s="67"/>
      <c r="B49" s="46"/>
      <c r="C49" s="47"/>
      <c r="D49" s="48"/>
      <c r="E49" s="49"/>
      <c r="F49" s="47"/>
      <c r="G49" s="47"/>
      <c r="H49" s="47"/>
      <c r="I49" s="47"/>
      <c r="J49" s="47"/>
      <c r="K49" s="50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2"/>
      <c r="Z49" s="63">
        <f>SUM(Z42:Z48)</f>
        <v>1855261.19</v>
      </c>
      <c r="AA49" s="24"/>
      <c r="AB49" s="25"/>
      <c r="AC49" s="24"/>
      <c r="AD49" s="25"/>
      <c r="AE49" s="19"/>
      <c r="AF49" s="19"/>
      <c r="AG49" s="19"/>
      <c r="AH49" s="19"/>
      <c r="AI49" s="19"/>
    </row>
    <row r="50" spans="1:35" s="28" customFormat="1" ht="30" customHeight="1" x14ac:dyDescent="0.2">
      <c r="A50" s="68">
        <v>7</v>
      </c>
      <c r="B50" s="27">
        <v>1</v>
      </c>
      <c r="C50" s="31" t="s">
        <v>149</v>
      </c>
      <c r="D50" s="38" t="s">
        <v>150</v>
      </c>
      <c r="E50" s="37" t="s">
        <v>32</v>
      </c>
      <c r="F50" s="31" t="s">
        <v>151</v>
      </c>
      <c r="G50" s="31" t="s">
        <v>34</v>
      </c>
      <c r="H50" s="31" t="s">
        <v>55</v>
      </c>
      <c r="I50" s="31" t="s">
        <v>55</v>
      </c>
      <c r="J50" s="31" t="s">
        <v>56</v>
      </c>
      <c r="K50" s="32">
        <f t="shared" ref="K50:K55" si="8">SUM(L50:X50)</f>
        <v>1</v>
      </c>
      <c r="L50" s="33"/>
      <c r="M50" s="33">
        <v>1</v>
      </c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42">
        <v>127177.62000000001</v>
      </c>
      <c r="Z50" s="42">
        <f t="shared" ref="Z50:Z55" si="9">K50*Y50</f>
        <v>127177.62000000001</v>
      </c>
      <c r="AA50" s="24"/>
      <c r="AB50" s="25">
        <f t="shared" si="0"/>
        <v>0</v>
      </c>
      <c r="AC50" s="24"/>
      <c r="AD50" s="25">
        <f t="shared" si="1"/>
        <v>0</v>
      </c>
      <c r="AE50" s="19"/>
      <c r="AF50" s="19"/>
      <c r="AG50" s="19"/>
      <c r="AH50" s="19"/>
      <c r="AI50" s="19"/>
    </row>
    <row r="51" spans="1:35" s="28" customFormat="1" ht="30" customHeight="1" x14ac:dyDescent="0.2">
      <c r="A51" s="71"/>
      <c r="B51" s="27">
        <v>2</v>
      </c>
      <c r="C51" s="31" t="s">
        <v>152</v>
      </c>
      <c r="D51" s="38" t="s">
        <v>153</v>
      </c>
      <c r="E51" s="37" t="s">
        <v>32</v>
      </c>
      <c r="F51" s="31" t="s">
        <v>154</v>
      </c>
      <c r="G51" s="31" t="s">
        <v>34</v>
      </c>
      <c r="H51" s="31" t="s">
        <v>60</v>
      </c>
      <c r="I51" s="31" t="s">
        <v>61</v>
      </c>
      <c r="J51" s="31" t="s">
        <v>62</v>
      </c>
      <c r="K51" s="32">
        <f t="shared" si="8"/>
        <v>2</v>
      </c>
      <c r="L51" s="33"/>
      <c r="M51" s="33"/>
      <c r="N51" s="33"/>
      <c r="O51" s="33"/>
      <c r="P51" s="33">
        <v>2</v>
      </c>
      <c r="Q51" s="33"/>
      <c r="R51" s="33"/>
      <c r="S51" s="33"/>
      <c r="T51" s="33"/>
      <c r="U51" s="33"/>
      <c r="V51" s="33"/>
      <c r="W51" s="33"/>
      <c r="X51" s="33"/>
      <c r="Y51" s="42">
        <v>79658.23</v>
      </c>
      <c r="Z51" s="42">
        <f t="shared" si="9"/>
        <v>159316.46</v>
      </c>
      <c r="AA51" s="24"/>
      <c r="AB51" s="25">
        <f t="shared" si="0"/>
        <v>0</v>
      </c>
      <c r="AC51" s="24"/>
      <c r="AD51" s="25">
        <f t="shared" si="1"/>
        <v>0</v>
      </c>
      <c r="AE51" s="19"/>
      <c r="AF51" s="19"/>
      <c r="AG51" s="19"/>
      <c r="AH51" s="19"/>
      <c r="AI51" s="19"/>
    </row>
    <row r="52" spans="1:35" s="28" customFormat="1" ht="30" customHeight="1" x14ac:dyDescent="0.2">
      <c r="A52" s="71"/>
      <c r="B52" s="27">
        <v>3</v>
      </c>
      <c r="C52" s="31" t="s">
        <v>155</v>
      </c>
      <c r="D52" s="38" t="s">
        <v>156</v>
      </c>
      <c r="E52" s="37" t="s">
        <v>32</v>
      </c>
      <c r="F52" s="31" t="s">
        <v>157</v>
      </c>
      <c r="G52" s="31" t="s">
        <v>34</v>
      </c>
      <c r="H52" s="31" t="s">
        <v>60</v>
      </c>
      <c r="I52" s="31" t="s">
        <v>61</v>
      </c>
      <c r="J52" s="31" t="s">
        <v>62</v>
      </c>
      <c r="K52" s="32">
        <f t="shared" si="8"/>
        <v>2</v>
      </c>
      <c r="L52" s="33"/>
      <c r="M52" s="33">
        <v>2</v>
      </c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42">
        <v>249433.06</v>
      </c>
      <c r="Z52" s="42">
        <f t="shared" si="9"/>
        <v>498866.12</v>
      </c>
      <c r="AA52" s="24"/>
      <c r="AB52" s="25">
        <f t="shared" si="0"/>
        <v>0</v>
      </c>
      <c r="AC52" s="24"/>
      <c r="AD52" s="25">
        <f t="shared" si="1"/>
        <v>0</v>
      </c>
      <c r="AE52" s="19"/>
      <c r="AF52" s="19"/>
      <c r="AG52" s="19"/>
      <c r="AH52" s="19"/>
      <c r="AI52" s="19"/>
    </row>
    <row r="53" spans="1:35" s="28" customFormat="1" ht="30" customHeight="1" x14ac:dyDescent="0.2">
      <c r="A53" s="71"/>
      <c r="B53" s="27">
        <v>4</v>
      </c>
      <c r="C53" s="31" t="s">
        <v>158</v>
      </c>
      <c r="D53" s="38" t="s">
        <v>159</v>
      </c>
      <c r="E53" s="37" t="s">
        <v>32</v>
      </c>
      <c r="F53" s="31" t="s">
        <v>160</v>
      </c>
      <c r="G53" s="31" t="s">
        <v>34</v>
      </c>
      <c r="H53" s="31" t="s">
        <v>60</v>
      </c>
      <c r="I53" s="31" t="s">
        <v>61</v>
      </c>
      <c r="J53" s="31" t="s">
        <v>62</v>
      </c>
      <c r="K53" s="32">
        <f t="shared" si="8"/>
        <v>1</v>
      </c>
      <c r="L53" s="33"/>
      <c r="M53" s="33">
        <v>1</v>
      </c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42">
        <v>721314.34</v>
      </c>
      <c r="Z53" s="42">
        <f t="shared" si="9"/>
        <v>721314.34</v>
      </c>
      <c r="AA53" s="24"/>
      <c r="AB53" s="25">
        <f t="shared" si="0"/>
        <v>0</v>
      </c>
      <c r="AC53" s="24"/>
      <c r="AD53" s="25">
        <f t="shared" si="1"/>
        <v>0</v>
      </c>
      <c r="AE53" s="19"/>
      <c r="AF53" s="19"/>
      <c r="AG53" s="19"/>
      <c r="AH53" s="19"/>
      <c r="AI53" s="19"/>
    </row>
    <row r="54" spans="1:35" s="28" customFormat="1" ht="30" customHeight="1" x14ac:dyDescent="0.2">
      <c r="A54" s="71"/>
      <c r="B54" s="27">
        <v>5</v>
      </c>
      <c r="C54" s="31" t="s">
        <v>161</v>
      </c>
      <c r="D54" s="38" t="s">
        <v>162</v>
      </c>
      <c r="E54" s="37" t="s">
        <v>32</v>
      </c>
      <c r="F54" s="31" t="s">
        <v>38</v>
      </c>
      <c r="G54" s="31" t="s">
        <v>34</v>
      </c>
      <c r="H54" s="31" t="s">
        <v>51</v>
      </c>
      <c r="I54" s="31" t="s">
        <v>51</v>
      </c>
      <c r="J54" s="31" t="s">
        <v>52</v>
      </c>
      <c r="K54" s="32">
        <f t="shared" si="8"/>
        <v>2</v>
      </c>
      <c r="L54" s="33"/>
      <c r="M54" s="33"/>
      <c r="N54" s="33">
        <v>2</v>
      </c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42">
        <v>55027.78</v>
      </c>
      <c r="Z54" s="42">
        <f t="shared" si="9"/>
        <v>110055.56</v>
      </c>
      <c r="AA54" s="24"/>
      <c r="AB54" s="25">
        <f t="shared" si="0"/>
        <v>0</v>
      </c>
      <c r="AC54" s="24"/>
      <c r="AD54" s="25">
        <f t="shared" si="1"/>
        <v>0</v>
      </c>
      <c r="AE54" s="19"/>
      <c r="AF54" s="19"/>
      <c r="AG54" s="19"/>
      <c r="AH54" s="19"/>
      <c r="AI54" s="19"/>
    </row>
    <row r="55" spans="1:35" s="28" customFormat="1" ht="30" customHeight="1" x14ac:dyDescent="0.2">
      <c r="A55" s="71"/>
      <c r="B55" s="27">
        <v>6</v>
      </c>
      <c r="C55" s="31" t="s">
        <v>163</v>
      </c>
      <c r="D55" s="38" t="s">
        <v>164</v>
      </c>
      <c r="E55" s="37" t="s">
        <v>32</v>
      </c>
      <c r="F55" s="31" t="s">
        <v>165</v>
      </c>
      <c r="G55" s="31" t="s">
        <v>34</v>
      </c>
      <c r="H55" s="31" t="s">
        <v>99</v>
      </c>
      <c r="I55" s="31" t="s">
        <v>99</v>
      </c>
      <c r="J55" s="31" t="s">
        <v>100</v>
      </c>
      <c r="K55" s="32">
        <f t="shared" si="8"/>
        <v>2</v>
      </c>
      <c r="L55" s="33"/>
      <c r="M55" s="33">
        <v>2</v>
      </c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42">
        <v>60899.67</v>
      </c>
      <c r="Z55" s="42">
        <f t="shared" si="9"/>
        <v>121799.34</v>
      </c>
      <c r="AA55" s="24"/>
      <c r="AB55" s="25">
        <f t="shared" si="0"/>
        <v>0</v>
      </c>
      <c r="AC55" s="24"/>
      <c r="AD55" s="25">
        <f t="shared" si="1"/>
        <v>0</v>
      </c>
      <c r="AE55" s="19"/>
      <c r="AF55" s="19"/>
      <c r="AG55" s="19"/>
      <c r="AH55" s="19"/>
      <c r="AI55" s="19"/>
    </row>
    <row r="56" spans="1:35" s="28" customFormat="1" ht="30" customHeight="1" x14ac:dyDescent="0.2">
      <c r="A56" s="69"/>
      <c r="B56" s="27"/>
      <c r="C56" s="31"/>
      <c r="D56" s="38"/>
      <c r="E56" s="37"/>
      <c r="F56" s="31"/>
      <c r="G56" s="31"/>
      <c r="H56" s="31"/>
      <c r="I56" s="31"/>
      <c r="J56" s="31"/>
      <c r="K56" s="32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42"/>
      <c r="Z56" s="61">
        <f>SUM(Z50:Z55)</f>
        <v>1738529.4400000002</v>
      </c>
      <c r="AA56" s="24"/>
      <c r="AB56" s="25"/>
      <c r="AC56" s="24"/>
      <c r="AD56" s="25"/>
      <c r="AE56" s="19"/>
      <c r="AF56" s="19"/>
      <c r="AG56" s="19"/>
      <c r="AH56" s="19"/>
      <c r="AI56" s="19"/>
    </row>
    <row r="57" spans="1:35" s="28" customFormat="1" ht="30" customHeight="1" x14ac:dyDescent="0.2">
      <c r="A57" s="66">
        <v>8</v>
      </c>
      <c r="B57" s="46">
        <v>1</v>
      </c>
      <c r="C57" s="47" t="s">
        <v>166</v>
      </c>
      <c r="D57" s="48" t="s">
        <v>167</v>
      </c>
      <c r="E57" s="49" t="s">
        <v>32</v>
      </c>
      <c r="F57" s="47" t="s">
        <v>168</v>
      </c>
      <c r="G57" s="47" t="s">
        <v>34</v>
      </c>
      <c r="H57" s="47" t="s">
        <v>55</v>
      </c>
      <c r="I57" s="47" t="s">
        <v>55</v>
      </c>
      <c r="J57" s="47" t="s">
        <v>66</v>
      </c>
      <c r="K57" s="50">
        <f t="shared" ref="K57:K78" si="10">SUM(L57:X57)</f>
        <v>1</v>
      </c>
      <c r="L57" s="51"/>
      <c r="M57" s="51"/>
      <c r="N57" s="51">
        <v>1</v>
      </c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2">
        <v>319634.82</v>
      </c>
      <c r="Z57" s="52">
        <f t="shared" ref="Z57:Z78" si="11">K57*Y57</f>
        <v>319634.82</v>
      </c>
      <c r="AA57" s="24"/>
      <c r="AB57" s="25">
        <f t="shared" si="0"/>
        <v>0</v>
      </c>
      <c r="AC57" s="24"/>
      <c r="AD57" s="25">
        <f t="shared" si="1"/>
        <v>0</v>
      </c>
      <c r="AE57" s="19"/>
      <c r="AF57" s="19"/>
      <c r="AG57" s="19"/>
      <c r="AH57" s="19"/>
      <c r="AI57" s="19"/>
    </row>
    <row r="58" spans="1:35" s="28" customFormat="1" ht="30" customHeight="1" x14ac:dyDescent="0.2">
      <c r="A58" s="70"/>
      <c r="B58" s="46">
        <v>2</v>
      </c>
      <c r="C58" s="47" t="s">
        <v>169</v>
      </c>
      <c r="D58" s="48" t="s">
        <v>170</v>
      </c>
      <c r="E58" s="49" t="s">
        <v>32</v>
      </c>
      <c r="F58" s="47" t="s">
        <v>171</v>
      </c>
      <c r="G58" s="47" t="s">
        <v>34</v>
      </c>
      <c r="H58" s="47" t="s">
        <v>55</v>
      </c>
      <c r="I58" s="47" t="s">
        <v>55</v>
      </c>
      <c r="J58" s="47" t="s">
        <v>66</v>
      </c>
      <c r="K58" s="50">
        <f t="shared" si="10"/>
        <v>1</v>
      </c>
      <c r="L58" s="51">
        <v>1</v>
      </c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2">
        <v>217243.37</v>
      </c>
      <c r="Z58" s="52">
        <f t="shared" si="11"/>
        <v>217243.37</v>
      </c>
      <c r="AA58" s="24"/>
      <c r="AB58" s="25">
        <f t="shared" si="0"/>
        <v>0</v>
      </c>
      <c r="AC58" s="24"/>
      <c r="AD58" s="25">
        <f t="shared" si="1"/>
        <v>0</v>
      </c>
      <c r="AE58" s="19"/>
      <c r="AF58" s="19"/>
      <c r="AG58" s="19"/>
      <c r="AH58" s="19"/>
      <c r="AI58" s="19"/>
    </row>
    <row r="59" spans="1:35" s="28" customFormat="1" ht="30" customHeight="1" x14ac:dyDescent="0.2">
      <c r="A59" s="70"/>
      <c r="B59" s="46">
        <v>3</v>
      </c>
      <c r="C59" s="47" t="s">
        <v>172</v>
      </c>
      <c r="D59" s="48" t="s">
        <v>173</v>
      </c>
      <c r="E59" s="49" t="s">
        <v>32</v>
      </c>
      <c r="F59" s="47" t="s">
        <v>174</v>
      </c>
      <c r="G59" s="47" t="s">
        <v>34</v>
      </c>
      <c r="H59" s="47" t="s">
        <v>55</v>
      </c>
      <c r="I59" s="47" t="s">
        <v>55</v>
      </c>
      <c r="J59" s="47" t="s">
        <v>66</v>
      </c>
      <c r="K59" s="50">
        <f t="shared" si="10"/>
        <v>1</v>
      </c>
      <c r="L59" s="51">
        <v>1</v>
      </c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2">
        <v>152907.20000000001</v>
      </c>
      <c r="Z59" s="52">
        <f t="shared" si="11"/>
        <v>152907.20000000001</v>
      </c>
      <c r="AA59" s="24"/>
      <c r="AB59" s="25">
        <f t="shared" si="0"/>
        <v>0</v>
      </c>
      <c r="AC59" s="24"/>
      <c r="AD59" s="25">
        <f t="shared" si="1"/>
        <v>0</v>
      </c>
      <c r="AE59" s="19"/>
      <c r="AF59" s="19"/>
      <c r="AG59" s="19"/>
      <c r="AH59" s="19"/>
      <c r="AI59" s="19"/>
    </row>
    <row r="60" spans="1:35" s="28" customFormat="1" ht="30" customHeight="1" x14ac:dyDescent="0.2">
      <c r="A60" s="70"/>
      <c r="B60" s="46">
        <v>4</v>
      </c>
      <c r="C60" s="47" t="s">
        <v>175</v>
      </c>
      <c r="D60" s="48" t="s">
        <v>176</v>
      </c>
      <c r="E60" s="49" t="s">
        <v>32</v>
      </c>
      <c r="F60" s="47" t="s">
        <v>177</v>
      </c>
      <c r="G60" s="47" t="s">
        <v>34</v>
      </c>
      <c r="H60" s="47" t="s">
        <v>60</v>
      </c>
      <c r="I60" s="47" t="s">
        <v>61</v>
      </c>
      <c r="J60" s="47" t="s">
        <v>62</v>
      </c>
      <c r="K60" s="50">
        <f t="shared" si="10"/>
        <v>4</v>
      </c>
      <c r="L60" s="51"/>
      <c r="M60" s="51">
        <v>2</v>
      </c>
      <c r="N60" s="51"/>
      <c r="O60" s="51"/>
      <c r="P60" s="51"/>
      <c r="Q60" s="51"/>
      <c r="R60" s="51"/>
      <c r="S60" s="51">
        <v>2</v>
      </c>
      <c r="T60" s="51"/>
      <c r="U60" s="51"/>
      <c r="V60" s="51"/>
      <c r="W60" s="51"/>
      <c r="X60" s="51"/>
      <c r="Y60" s="52">
        <v>268749.5</v>
      </c>
      <c r="Z60" s="52">
        <f t="shared" si="11"/>
        <v>1074998</v>
      </c>
      <c r="AA60" s="24"/>
      <c r="AB60" s="25">
        <f t="shared" si="0"/>
        <v>0</v>
      </c>
      <c r="AC60" s="24"/>
      <c r="AD60" s="25">
        <f t="shared" si="1"/>
        <v>0</v>
      </c>
      <c r="AE60" s="19"/>
      <c r="AF60" s="19"/>
      <c r="AG60" s="19"/>
      <c r="AH60" s="19"/>
      <c r="AI60" s="19"/>
    </row>
    <row r="61" spans="1:35" s="28" customFormat="1" ht="30" customHeight="1" x14ac:dyDescent="0.2">
      <c r="A61" s="70"/>
      <c r="B61" s="46">
        <v>5</v>
      </c>
      <c r="C61" s="47" t="s">
        <v>178</v>
      </c>
      <c r="D61" s="48" t="s">
        <v>179</v>
      </c>
      <c r="E61" s="49" t="s">
        <v>32</v>
      </c>
      <c r="F61" s="47" t="s">
        <v>180</v>
      </c>
      <c r="G61" s="47" t="s">
        <v>34</v>
      </c>
      <c r="H61" s="47" t="s">
        <v>60</v>
      </c>
      <c r="I61" s="47" t="s">
        <v>61</v>
      </c>
      <c r="J61" s="47" t="s">
        <v>62</v>
      </c>
      <c r="K61" s="50">
        <f t="shared" si="10"/>
        <v>1</v>
      </c>
      <c r="L61" s="51"/>
      <c r="M61" s="51">
        <v>1</v>
      </c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>
        <v>172181.96</v>
      </c>
      <c r="Z61" s="52">
        <f t="shared" si="11"/>
        <v>172181.96</v>
      </c>
      <c r="AA61" s="24"/>
      <c r="AB61" s="25">
        <f t="shared" ref="AB61:AB123" si="12">AA61*K61</f>
        <v>0</v>
      </c>
      <c r="AC61" s="24"/>
      <c r="AD61" s="25">
        <f t="shared" ref="AD61:AD123" si="13">AC61*K61</f>
        <v>0</v>
      </c>
      <c r="AE61" s="19"/>
      <c r="AF61" s="19"/>
      <c r="AG61" s="19"/>
      <c r="AH61" s="19"/>
      <c r="AI61" s="19"/>
    </row>
    <row r="62" spans="1:35" s="28" customFormat="1" ht="30" customHeight="1" x14ac:dyDescent="0.2">
      <c r="A62" s="70"/>
      <c r="B62" s="46">
        <v>6</v>
      </c>
      <c r="C62" s="47" t="s">
        <v>181</v>
      </c>
      <c r="D62" s="48" t="s">
        <v>182</v>
      </c>
      <c r="E62" s="49" t="s">
        <v>32</v>
      </c>
      <c r="F62" s="47" t="s">
        <v>183</v>
      </c>
      <c r="G62" s="47" t="s">
        <v>34</v>
      </c>
      <c r="H62" s="47" t="s">
        <v>60</v>
      </c>
      <c r="I62" s="47" t="s">
        <v>61</v>
      </c>
      <c r="J62" s="47" t="s">
        <v>62</v>
      </c>
      <c r="K62" s="50">
        <f t="shared" si="10"/>
        <v>4</v>
      </c>
      <c r="L62" s="51"/>
      <c r="M62" s="51"/>
      <c r="N62" s="51"/>
      <c r="O62" s="51"/>
      <c r="P62" s="51"/>
      <c r="Q62" s="51"/>
      <c r="R62" s="51"/>
      <c r="S62" s="51">
        <v>4</v>
      </c>
      <c r="T62" s="51"/>
      <c r="U62" s="51"/>
      <c r="V62" s="51"/>
      <c r="W62" s="51"/>
      <c r="X62" s="51"/>
      <c r="Y62" s="52">
        <v>77349.59</v>
      </c>
      <c r="Z62" s="52">
        <f t="shared" si="11"/>
        <v>309398.36</v>
      </c>
      <c r="AA62" s="24"/>
      <c r="AB62" s="25">
        <f t="shared" si="12"/>
        <v>0</v>
      </c>
      <c r="AC62" s="24"/>
      <c r="AD62" s="25">
        <f t="shared" si="13"/>
        <v>0</v>
      </c>
      <c r="AE62" s="19"/>
      <c r="AF62" s="19"/>
      <c r="AG62" s="19"/>
      <c r="AH62" s="19"/>
      <c r="AI62" s="19"/>
    </row>
    <row r="63" spans="1:35" s="28" customFormat="1" ht="30" customHeight="1" x14ac:dyDescent="0.2">
      <c r="A63" s="70"/>
      <c r="B63" s="46">
        <v>7</v>
      </c>
      <c r="C63" s="47" t="s">
        <v>184</v>
      </c>
      <c r="D63" s="48" t="s">
        <v>185</v>
      </c>
      <c r="E63" s="49" t="s">
        <v>32</v>
      </c>
      <c r="F63" s="47" t="s">
        <v>186</v>
      </c>
      <c r="G63" s="47" t="s">
        <v>34</v>
      </c>
      <c r="H63" s="47" t="s">
        <v>60</v>
      </c>
      <c r="I63" s="47" t="s">
        <v>61</v>
      </c>
      <c r="J63" s="47" t="s">
        <v>62</v>
      </c>
      <c r="K63" s="50">
        <f t="shared" si="10"/>
        <v>4</v>
      </c>
      <c r="L63" s="51"/>
      <c r="M63" s="51">
        <v>4</v>
      </c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>
        <v>176734.63</v>
      </c>
      <c r="Z63" s="52">
        <f t="shared" si="11"/>
        <v>706938.52</v>
      </c>
      <c r="AA63" s="24"/>
      <c r="AB63" s="25">
        <f t="shared" si="12"/>
        <v>0</v>
      </c>
      <c r="AC63" s="24"/>
      <c r="AD63" s="25">
        <f t="shared" si="13"/>
        <v>0</v>
      </c>
      <c r="AE63" s="19"/>
      <c r="AF63" s="19"/>
      <c r="AG63" s="19"/>
      <c r="AH63" s="19"/>
      <c r="AI63" s="19"/>
    </row>
    <row r="64" spans="1:35" s="28" customFormat="1" ht="30" customHeight="1" x14ac:dyDescent="0.2">
      <c r="A64" s="70"/>
      <c r="B64" s="46">
        <v>8</v>
      </c>
      <c r="C64" s="47" t="s">
        <v>187</v>
      </c>
      <c r="D64" s="48" t="s">
        <v>188</v>
      </c>
      <c r="E64" s="49" t="s">
        <v>32</v>
      </c>
      <c r="F64" s="47" t="s">
        <v>189</v>
      </c>
      <c r="G64" s="47" t="s">
        <v>34</v>
      </c>
      <c r="H64" s="47" t="s">
        <v>60</v>
      </c>
      <c r="I64" s="47" t="s">
        <v>61</v>
      </c>
      <c r="J64" s="47" t="s">
        <v>62</v>
      </c>
      <c r="K64" s="50">
        <f t="shared" si="10"/>
        <v>1</v>
      </c>
      <c r="L64" s="51"/>
      <c r="M64" s="51">
        <v>1</v>
      </c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2">
        <v>317946.87</v>
      </c>
      <c r="Z64" s="52">
        <f t="shared" si="11"/>
        <v>317946.87</v>
      </c>
      <c r="AA64" s="24"/>
      <c r="AB64" s="25">
        <f t="shared" si="12"/>
        <v>0</v>
      </c>
      <c r="AC64" s="24"/>
      <c r="AD64" s="25">
        <f t="shared" si="13"/>
        <v>0</v>
      </c>
      <c r="AE64" s="19"/>
      <c r="AF64" s="19"/>
      <c r="AG64" s="19"/>
      <c r="AH64" s="19"/>
      <c r="AI64" s="19"/>
    </row>
    <row r="65" spans="1:35" s="28" customFormat="1" ht="30" customHeight="1" x14ac:dyDescent="0.2">
      <c r="A65" s="70"/>
      <c r="B65" s="46">
        <v>9</v>
      </c>
      <c r="C65" s="47" t="s">
        <v>190</v>
      </c>
      <c r="D65" s="48" t="s">
        <v>191</v>
      </c>
      <c r="E65" s="49" t="s">
        <v>32</v>
      </c>
      <c r="F65" s="47" t="s">
        <v>192</v>
      </c>
      <c r="G65" s="47" t="s">
        <v>34</v>
      </c>
      <c r="H65" s="47" t="s">
        <v>60</v>
      </c>
      <c r="I65" s="47" t="s">
        <v>61</v>
      </c>
      <c r="J65" s="47" t="s">
        <v>62</v>
      </c>
      <c r="K65" s="50">
        <f t="shared" si="10"/>
        <v>2</v>
      </c>
      <c r="L65" s="51"/>
      <c r="M65" s="51">
        <v>2</v>
      </c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2">
        <v>73611.199999999997</v>
      </c>
      <c r="Z65" s="52">
        <f t="shared" si="11"/>
        <v>147222.39999999999</v>
      </c>
      <c r="AA65" s="24"/>
      <c r="AB65" s="25">
        <f t="shared" si="12"/>
        <v>0</v>
      </c>
      <c r="AC65" s="24"/>
      <c r="AD65" s="25">
        <f t="shared" si="13"/>
        <v>0</v>
      </c>
      <c r="AE65" s="19"/>
      <c r="AF65" s="19"/>
      <c r="AG65" s="19"/>
      <c r="AH65" s="19"/>
      <c r="AI65" s="19"/>
    </row>
    <row r="66" spans="1:35" s="28" customFormat="1" ht="30" customHeight="1" x14ac:dyDescent="0.2">
      <c r="A66" s="70"/>
      <c r="B66" s="46">
        <v>10</v>
      </c>
      <c r="C66" s="47" t="s">
        <v>193</v>
      </c>
      <c r="D66" s="48" t="s">
        <v>194</v>
      </c>
      <c r="E66" s="49" t="s">
        <v>32</v>
      </c>
      <c r="F66" s="47" t="s">
        <v>195</v>
      </c>
      <c r="G66" s="47" t="s">
        <v>34</v>
      </c>
      <c r="H66" s="47" t="s">
        <v>60</v>
      </c>
      <c r="I66" s="47" t="s">
        <v>61</v>
      </c>
      <c r="J66" s="47" t="s">
        <v>62</v>
      </c>
      <c r="K66" s="50">
        <f t="shared" si="10"/>
        <v>2</v>
      </c>
      <c r="L66" s="51"/>
      <c r="M66" s="51">
        <v>2</v>
      </c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2">
        <v>589872.5</v>
      </c>
      <c r="Z66" s="52">
        <f t="shared" si="11"/>
        <v>1179745</v>
      </c>
      <c r="AA66" s="24"/>
      <c r="AB66" s="25">
        <f t="shared" si="12"/>
        <v>0</v>
      </c>
      <c r="AC66" s="24"/>
      <c r="AD66" s="25">
        <f t="shared" si="13"/>
        <v>0</v>
      </c>
      <c r="AE66" s="19"/>
      <c r="AF66" s="19"/>
      <c r="AG66" s="19"/>
      <c r="AH66" s="19"/>
      <c r="AI66" s="19"/>
    </row>
    <row r="67" spans="1:35" s="28" customFormat="1" ht="30" customHeight="1" x14ac:dyDescent="0.2">
      <c r="A67" s="70"/>
      <c r="B67" s="46">
        <v>11</v>
      </c>
      <c r="C67" s="47" t="s">
        <v>196</v>
      </c>
      <c r="D67" s="48" t="s">
        <v>197</v>
      </c>
      <c r="E67" s="49" t="s">
        <v>32</v>
      </c>
      <c r="F67" s="47" t="s">
        <v>198</v>
      </c>
      <c r="G67" s="47" t="s">
        <v>34</v>
      </c>
      <c r="H67" s="47" t="s">
        <v>60</v>
      </c>
      <c r="I67" s="47" t="s">
        <v>61</v>
      </c>
      <c r="J67" s="47" t="s">
        <v>62</v>
      </c>
      <c r="K67" s="50">
        <f t="shared" si="10"/>
        <v>1</v>
      </c>
      <c r="L67" s="51"/>
      <c r="M67" s="51">
        <v>1</v>
      </c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>
        <v>1074963</v>
      </c>
      <c r="Z67" s="52">
        <f t="shared" si="11"/>
        <v>1074963</v>
      </c>
      <c r="AA67" s="24"/>
      <c r="AB67" s="25">
        <f t="shared" si="12"/>
        <v>0</v>
      </c>
      <c r="AC67" s="24"/>
      <c r="AD67" s="25">
        <f t="shared" si="13"/>
        <v>0</v>
      </c>
      <c r="AE67" s="19"/>
      <c r="AF67" s="19"/>
      <c r="AG67" s="19"/>
      <c r="AH67" s="19"/>
      <c r="AI67" s="19"/>
    </row>
    <row r="68" spans="1:35" s="28" customFormat="1" ht="30" customHeight="1" x14ac:dyDescent="0.2">
      <c r="A68" s="70"/>
      <c r="B68" s="46">
        <v>12</v>
      </c>
      <c r="C68" s="47" t="s">
        <v>193</v>
      </c>
      <c r="D68" s="48" t="s">
        <v>199</v>
      </c>
      <c r="E68" s="49" t="s">
        <v>32</v>
      </c>
      <c r="F68" s="47" t="s">
        <v>41</v>
      </c>
      <c r="G68" s="47" t="s">
        <v>34</v>
      </c>
      <c r="H68" s="47" t="s">
        <v>42</v>
      </c>
      <c r="I68" s="47" t="s">
        <v>42</v>
      </c>
      <c r="J68" s="47" t="s">
        <v>43</v>
      </c>
      <c r="K68" s="50">
        <f t="shared" si="10"/>
        <v>1</v>
      </c>
      <c r="L68" s="51"/>
      <c r="M68" s="51">
        <v>1</v>
      </c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>
        <v>506138.69</v>
      </c>
      <c r="Z68" s="52">
        <f t="shared" si="11"/>
        <v>506138.69</v>
      </c>
      <c r="AA68" s="24"/>
      <c r="AB68" s="25">
        <f t="shared" si="12"/>
        <v>0</v>
      </c>
      <c r="AC68" s="24"/>
      <c r="AD68" s="25">
        <f t="shared" si="13"/>
        <v>0</v>
      </c>
      <c r="AE68" s="19"/>
      <c r="AF68" s="19"/>
      <c r="AG68" s="19"/>
      <c r="AH68" s="19"/>
      <c r="AI68" s="19"/>
    </row>
    <row r="69" spans="1:35" s="28" customFormat="1" ht="30" customHeight="1" x14ac:dyDescent="0.2">
      <c r="A69" s="70"/>
      <c r="B69" s="46">
        <v>13</v>
      </c>
      <c r="C69" s="47" t="s">
        <v>200</v>
      </c>
      <c r="D69" s="48" t="s">
        <v>201</v>
      </c>
      <c r="E69" s="49" t="s">
        <v>32</v>
      </c>
      <c r="F69" s="47" t="s">
        <v>40</v>
      </c>
      <c r="G69" s="47" t="s">
        <v>34</v>
      </c>
      <c r="H69" s="47" t="s">
        <v>51</v>
      </c>
      <c r="I69" s="47" t="s">
        <v>51</v>
      </c>
      <c r="J69" s="47" t="s">
        <v>52</v>
      </c>
      <c r="K69" s="50">
        <f t="shared" si="10"/>
        <v>2</v>
      </c>
      <c r="L69" s="51"/>
      <c r="M69" s="51"/>
      <c r="N69" s="51"/>
      <c r="O69" s="51"/>
      <c r="P69" s="51">
        <v>2</v>
      </c>
      <c r="Q69" s="51"/>
      <c r="R69" s="51"/>
      <c r="S69" s="51"/>
      <c r="T69" s="51"/>
      <c r="U69" s="51"/>
      <c r="V69" s="51"/>
      <c r="W69" s="51"/>
      <c r="X69" s="51"/>
      <c r="Y69" s="52">
        <v>272743.06</v>
      </c>
      <c r="Z69" s="52">
        <f t="shared" si="11"/>
        <v>545486.12</v>
      </c>
      <c r="AA69" s="24"/>
      <c r="AB69" s="25">
        <f t="shared" si="12"/>
        <v>0</v>
      </c>
      <c r="AC69" s="24"/>
      <c r="AD69" s="25">
        <f t="shared" si="13"/>
        <v>0</v>
      </c>
      <c r="AE69" s="19"/>
      <c r="AF69" s="19"/>
      <c r="AG69" s="19"/>
      <c r="AH69" s="19"/>
      <c r="AI69" s="19"/>
    </row>
    <row r="70" spans="1:35" s="28" customFormat="1" ht="40.5" customHeight="1" x14ac:dyDescent="0.2">
      <c r="A70" s="70"/>
      <c r="B70" s="46">
        <v>14</v>
      </c>
      <c r="C70" s="47" t="s">
        <v>96</v>
      </c>
      <c r="D70" s="48" t="s">
        <v>202</v>
      </c>
      <c r="E70" s="49" t="s">
        <v>32</v>
      </c>
      <c r="F70" s="47" t="s">
        <v>33</v>
      </c>
      <c r="G70" s="47" t="s">
        <v>34</v>
      </c>
      <c r="H70" s="47" t="s">
        <v>51</v>
      </c>
      <c r="I70" s="47" t="s">
        <v>51</v>
      </c>
      <c r="J70" s="47" t="s">
        <v>52</v>
      </c>
      <c r="K70" s="50">
        <f t="shared" si="10"/>
        <v>2</v>
      </c>
      <c r="L70" s="51">
        <v>2</v>
      </c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>
        <v>172361.11000000002</v>
      </c>
      <c r="Z70" s="52">
        <f t="shared" si="11"/>
        <v>344722.22000000003</v>
      </c>
      <c r="AA70" s="24"/>
      <c r="AB70" s="25">
        <f t="shared" si="12"/>
        <v>0</v>
      </c>
      <c r="AC70" s="24"/>
      <c r="AD70" s="25">
        <f t="shared" si="13"/>
        <v>0</v>
      </c>
      <c r="AE70" s="19"/>
      <c r="AF70" s="19"/>
      <c r="AG70" s="19"/>
      <c r="AH70" s="19"/>
      <c r="AI70" s="19"/>
    </row>
    <row r="71" spans="1:35" s="28" customFormat="1" ht="30" customHeight="1" x14ac:dyDescent="0.2">
      <c r="A71" s="70"/>
      <c r="B71" s="46">
        <v>15</v>
      </c>
      <c r="C71" s="47" t="s">
        <v>203</v>
      </c>
      <c r="D71" s="48" t="s">
        <v>204</v>
      </c>
      <c r="E71" s="49" t="s">
        <v>32</v>
      </c>
      <c r="F71" s="47" t="s">
        <v>39</v>
      </c>
      <c r="G71" s="47" t="s">
        <v>34</v>
      </c>
      <c r="H71" s="47" t="s">
        <v>51</v>
      </c>
      <c r="I71" s="47" t="s">
        <v>51</v>
      </c>
      <c r="J71" s="47" t="s">
        <v>52</v>
      </c>
      <c r="K71" s="50">
        <f>SUM(L71:X71)</f>
        <v>1</v>
      </c>
      <c r="L71" s="51">
        <v>1</v>
      </c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>
        <v>60166.67</v>
      </c>
      <c r="Z71" s="52">
        <f>K71*Y71</f>
        <v>60166.67</v>
      </c>
      <c r="AA71" s="24"/>
      <c r="AB71" s="25">
        <f t="shared" si="12"/>
        <v>0</v>
      </c>
      <c r="AC71" s="24"/>
      <c r="AD71" s="25">
        <f t="shared" si="13"/>
        <v>0</v>
      </c>
      <c r="AE71" s="19"/>
      <c r="AF71" s="19"/>
      <c r="AG71" s="19"/>
      <c r="AH71" s="19"/>
      <c r="AI71" s="19"/>
    </row>
    <row r="72" spans="1:35" s="28" customFormat="1" ht="30" customHeight="1" x14ac:dyDescent="0.2">
      <c r="A72" s="70"/>
      <c r="B72" s="46">
        <v>16</v>
      </c>
      <c r="C72" s="47" t="s">
        <v>205</v>
      </c>
      <c r="D72" s="48" t="s">
        <v>206</v>
      </c>
      <c r="E72" s="49" t="s">
        <v>32</v>
      </c>
      <c r="F72" s="47" t="s">
        <v>207</v>
      </c>
      <c r="G72" s="47" t="s">
        <v>34</v>
      </c>
      <c r="H72" s="47" t="s">
        <v>99</v>
      </c>
      <c r="I72" s="47" t="s">
        <v>99</v>
      </c>
      <c r="J72" s="47" t="s">
        <v>100</v>
      </c>
      <c r="K72" s="50">
        <f t="shared" si="10"/>
        <v>1</v>
      </c>
      <c r="L72" s="51"/>
      <c r="M72" s="51"/>
      <c r="N72" s="51"/>
      <c r="O72" s="51"/>
      <c r="P72" s="51"/>
      <c r="Q72" s="51"/>
      <c r="R72" s="51">
        <v>1</v>
      </c>
      <c r="S72" s="51"/>
      <c r="T72" s="51"/>
      <c r="U72" s="51"/>
      <c r="V72" s="51"/>
      <c r="W72" s="51"/>
      <c r="X72" s="51"/>
      <c r="Y72" s="52">
        <v>275577.71000000002</v>
      </c>
      <c r="Z72" s="52">
        <f t="shared" si="11"/>
        <v>275577.71000000002</v>
      </c>
      <c r="AA72" s="24"/>
      <c r="AB72" s="25">
        <f t="shared" si="12"/>
        <v>0</v>
      </c>
      <c r="AC72" s="24"/>
      <c r="AD72" s="25">
        <f t="shared" si="13"/>
        <v>0</v>
      </c>
      <c r="AE72" s="19"/>
      <c r="AF72" s="19"/>
      <c r="AG72" s="19"/>
      <c r="AH72" s="19"/>
      <c r="AI72" s="19"/>
    </row>
    <row r="73" spans="1:35" s="28" customFormat="1" ht="30" customHeight="1" x14ac:dyDescent="0.2">
      <c r="A73" s="70"/>
      <c r="B73" s="46">
        <v>17</v>
      </c>
      <c r="C73" s="47" t="s">
        <v>208</v>
      </c>
      <c r="D73" s="48" t="s">
        <v>209</v>
      </c>
      <c r="E73" s="49" t="s">
        <v>32</v>
      </c>
      <c r="F73" s="47" t="s">
        <v>116</v>
      </c>
      <c r="G73" s="47" t="s">
        <v>34</v>
      </c>
      <c r="H73" s="47" t="s">
        <v>210</v>
      </c>
      <c r="I73" s="47" t="s">
        <v>210</v>
      </c>
      <c r="J73" s="47" t="s">
        <v>211</v>
      </c>
      <c r="K73" s="50">
        <f>SUM(L73:X73)</f>
        <v>2</v>
      </c>
      <c r="L73" s="51"/>
      <c r="M73" s="51">
        <v>2</v>
      </c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>
        <v>555260.94999999995</v>
      </c>
      <c r="Z73" s="52">
        <f>K73*Y73</f>
        <v>1110521.8999999999</v>
      </c>
      <c r="AA73" s="24"/>
      <c r="AB73" s="25">
        <f t="shared" ref="AB73:AB110" si="14">AA73*K73</f>
        <v>0</v>
      </c>
      <c r="AC73" s="24"/>
      <c r="AD73" s="25">
        <f t="shared" ref="AD73:AD110" si="15">AC73*K73</f>
        <v>0</v>
      </c>
      <c r="AE73" s="19"/>
      <c r="AF73" s="19"/>
      <c r="AG73" s="19"/>
      <c r="AH73" s="19"/>
      <c r="AI73" s="19"/>
    </row>
    <row r="74" spans="1:35" s="28" customFormat="1" ht="30" customHeight="1" x14ac:dyDescent="0.2">
      <c r="A74" s="70"/>
      <c r="B74" s="46">
        <v>18</v>
      </c>
      <c r="C74" s="47" t="s">
        <v>212</v>
      </c>
      <c r="D74" s="48" t="s">
        <v>213</v>
      </c>
      <c r="E74" s="49" t="s">
        <v>32</v>
      </c>
      <c r="F74" s="47" t="s">
        <v>214</v>
      </c>
      <c r="G74" s="47" t="s">
        <v>34</v>
      </c>
      <c r="H74" s="47" t="s">
        <v>35</v>
      </c>
      <c r="I74" s="47" t="s">
        <v>148</v>
      </c>
      <c r="J74" s="47" t="s">
        <v>36</v>
      </c>
      <c r="K74" s="50">
        <f t="shared" si="10"/>
        <v>1</v>
      </c>
      <c r="L74" s="51"/>
      <c r="M74" s="51"/>
      <c r="N74" s="51"/>
      <c r="O74" s="51">
        <v>1</v>
      </c>
      <c r="P74" s="51"/>
      <c r="Q74" s="51"/>
      <c r="R74" s="51"/>
      <c r="S74" s="51"/>
      <c r="T74" s="51"/>
      <c r="U74" s="51"/>
      <c r="V74" s="51"/>
      <c r="W74" s="51"/>
      <c r="X74" s="51"/>
      <c r="Y74" s="52">
        <v>752155.56</v>
      </c>
      <c r="Z74" s="52">
        <f t="shared" si="11"/>
        <v>752155.56</v>
      </c>
      <c r="AA74" s="24"/>
      <c r="AB74" s="25">
        <f t="shared" si="14"/>
        <v>0</v>
      </c>
      <c r="AC74" s="24"/>
      <c r="AD74" s="25">
        <f t="shared" si="15"/>
        <v>0</v>
      </c>
      <c r="AE74" s="19"/>
      <c r="AF74" s="19"/>
      <c r="AG74" s="19"/>
      <c r="AH74" s="19"/>
      <c r="AI74" s="19"/>
    </row>
    <row r="75" spans="1:35" s="28" customFormat="1" ht="30" customHeight="1" x14ac:dyDescent="0.2">
      <c r="A75" s="70"/>
      <c r="B75" s="46">
        <v>19</v>
      </c>
      <c r="C75" s="47" t="s">
        <v>215</v>
      </c>
      <c r="D75" s="48" t="s">
        <v>216</v>
      </c>
      <c r="E75" s="49" t="s">
        <v>32</v>
      </c>
      <c r="F75" s="47" t="s">
        <v>217</v>
      </c>
      <c r="G75" s="47" t="s">
        <v>34</v>
      </c>
      <c r="H75" s="47" t="s">
        <v>35</v>
      </c>
      <c r="I75" s="47" t="s">
        <v>148</v>
      </c>
      <c r="J75" s="47" t="s">
        <v>36</v>
      </c>
      <c r="K75" s="50">
        <f t="shared" si="10"/>
        <v>1</v>
      </c>
      <c r="L75" s="51"/>
      <c r="M75" s="51"/>
      <c r="N75" s="51"/>
      <c r="O75" s="51">
        <v>1</v>
      </c>
      <c r="P75" s="51"/>
      <c r="Q75" s="51"/>
      <c r="R75" s="51"/>
      <c r="S75" s="51"/>
      <c r="T75" s="51"/>
      <c r="U75" s="51"/>
      <c r="V75" s="51"/>
      <c r="W75" s="51"/>
      <c r="X75" s="51"/>
      <c r="Y75" s="52">
        <v>191187.23</v>
      </c>
      <c r="Z75" s="52">
        <f t="shared" si="11"/>
        <v>191187.23</v>
      </c>
      <c r="AA75" s="24"/>
      <c r="AB75" s="25">
        <f t="shared" si="14"/>
        <v>0</v>
      </c>
      <c r="AC75" s="24"/>
      <c r="AD75" s="25">
        <f t="shared" si="15"/>
        <v>0</v>
      </c>
      <c r="AE75" s="19"/>
      <c r="AF75" s="19"/>
      <c r="AG75" s="19"/>
      <c r="AH75" s="19"/>
      <c r="AI75" s="19"/>
    </row>
    <row r="76" spans="1:35" s="28" customFormat="1" ht="30" customHeight="1" x14ac:dyDescent="0.2">
      <c r="A76" s="70"/>
      <c r="B76" s="46">
        <v>20</v>
      </c>
      <c r="C76" s="47" t="s">
        <v>218</v>
      </c>
      <c r="D76" s="48" t="s">
        <v>219</v>
      </c>
      <c r="E76" s="49" t="s">
        <v>32</v>
      </c>
      <c r="F76" s="47" t="s">
        <v>220</v>
      </c>
      <c r="G76" s="47" t="s">
        <v>34</v>
      </c>
      <c r="H76" s="47" t="s">
        <v>35</v>
      </c>
      <c r="I76" s="47" t="s">
        <v>148</v>
      </c>
      <c r="J76" s="47" t="s">
        <v>36</v>
      </c>
      <c r="K76" s="50">
        <f t="shared" si="10"/>
        <v>1</v>
      </c>
      <c r="L76" s="51"/>
      <c r="M76" s="51"/>
      <c r="N76" s="51"/>
      <c r="O76" s="51">
        <v>1</v>
      </c>
      <c r="P76" s="51"/>
      <c r="Q76" s="51"/>
      <c r="R76" s="51"/>
      <c r="S76" s="51"/>
      <c r="T76" s="51"/>
      <c r="U76" s="51"/>
      <c r="V76" s="51"/>
      <c r="W76" s="51"/>
      <c r="X76" s="51"/>
      <c r="Y76" s="52">
        <v>655875</v>
      </c>
      <c r="Z76" s="52">
        <f t="shared" si="11"/>
        <v>655875</v>
      </c>
      <c r="AA76" s="24"/>
      <c r="AB76" s="25">
        <f t="shared" si="14"/>
        <v>0</v>
      </c>
      <c r="AC76" s="24"/>
      <c r="AD76" s="25">
        <f t="shared" si="15"/>
        <v>0</v>
      </c>
      <c r="AE76" s="19"/>
      <c r="AF76" s="19"/>
      <c r="AG76" s="19"/>
      <c r="AH76" s="19"/>
      <c r="AI76" s="19"/>
    </row>
    <row r="77" spans="1:35" s="28" customFormat="1" ht="30" customHeight="1" x14ac:dyDescent="0.2">
      <c r="A77" s="70"/>
      <c r="B77" s="46">
        <v>21</v>
      </c>
      <c r="C77" s="47" t="s">
        <v>221</v>
      </c>
      <c r="D77" s="48" t="s">
        <v>222</v>
      </c>
      <c r="E77" s="49" t="s">
        <v>32</v>
      </c>
      <c r="F77" s="47" t="s">
        <v>223</v>
      </c>
      <c r="G77" s="47" t="s">
        <v>34</v>
      </c>
      <c r="H77" s="47" t="s">
        <v>35</v>
      </c>
      <c r="I77" s="47" t="s">
        <v>148</v>
      </c>
      <c r="J77" s="47" t="s">
        <v>36</v>
      </c>
      <c r="K77" s="50">
        <f t="shared" si="10"/>
        <v>2</v>
      </c>
      <c r="L77" s="51"/>
      <c r="M77" s="51"/>
      <c r="N77" s="51"/>
      <c r="O77" s="51">
        <v>2</v>
      </c>
      <c r="P77" s="51"/>
      <c r="Q77" s="51"/>
      <c r="R77" s="51"/>
      <c r="S77" s="51"/>
      <c r="T77" s="51"/>
      <c r="U77" s="51"/>
      <c r="V77" s="51"/>
      <c r="W77" s="51"/>
      <c r="X77" s="51"/>
      <c r="Y77" s="52">
        <v>262166.95</v>
      </c>
      <c r="Z77" s="52">
        <f t="shared" si="11"/>
        <v>524333.9</v>
      </c>
      <c r="AA77" s="24"/>
      <c r="AB77" s="25">
        <f t="shared" si="14"/>
        <v>0</v>
      </c>
      <c r="AC77" s="24"/>
      <c r="AD77" s="25">
        <f t="shared" si="15"/>
        <v>0</v>
      </c>
      <c r="AE77" s="19"/>
      <c r="AF77" s="19"/>
      <c r="AG77" s="19"/>
      <c r="AH77" s="19"/>
      <c r="AI77" s="19"/>
    </row>
    <row r="78" spans="1:35" s="28" customFormat="1" ht="30" customHeight="1" x14ac:dyDescent="0.2">
      <c r="A78" s="70"/>
      <c r="B78" s="46">
        <v>22</v>
      </c>
      <c r="C78" s="47" t="s">
        <v>224</v>
      </c>
      <c r="D78" s="48" t="s">
        <v>225</v>
      </c>
      <c r="E78" s="49" t="s">
        <v>32</v>
      </c>
      <c r="F78" s="47" t="s">
        <v>226</v>
      </c>
      <c r="G78" s="47" t="s">
        <v>34</v>
      </c>
      <c r="H78" s="47" t="s">
        <v>35</v>
      </c>
      <c r="I78" s="47" t="s">
        <v>148</v>
      </c>
      <c r="J78" s="47" t="s">
        <v>36</v>
      </c>
      <c r="K78" s="50">
        <f t="shared" si="10"/>
        <v>1</v>
      </c>
      <c r="L78" s="51"/>
      <c r="M78" s="51"/>
      <c r="N78" s="51"/>
      <c r="O78" s="51">
        <v>1</v>
      </c>
      <c r="P78" s="51"/>
      <c r="Q78" s="51"/>
      <c r="R78" s="51"/>
      <c r="S78" s="51"/>
      <c r="T78" s="51"/>
      <c r="U78" s="51"/>
      <c r="V78" s="51"/>
      <c r="W78" s="51"/>
      <c r="X78" s="51"/>
      <c r="Y78" s="52">
        <v>370926.11</v>
      </c>
      <c r="Z78" s="52">
        <f t="shared" si="11"/>
        <v>370926.11</v>
      </c>
      <c r="AA78" s="24"/>
      <c r="AB78" s="25">
        <f t="shared" si="14"/>
        <v>0</v>
      </c>
      <c r="AC78" s="24"/>
      <c r="AD78" s="25">
        <f t="shared" si="15"/>
        <v>0</v>
      </c>
      <c r="AE78" s="19"/>
      <c r="AF78" s="19"/>
      <c r="AG78" s="19"/>
      <c r="AH78" s="19"/>
      <c r="AI78" s="19"/>
    </row>
    <row r="79" spans="1:35" s="28" customFormat="1" ht="30" customHeight="1" x14ac:dyDescent="0.2">
      <c r="A79" s="70"/>
      <c r="B79" s="46">
        <v>23</v>
      </c>
      <c r="C79" s="47" t="s">
        <v>227</v>
      </c>
      <c r="D79" s="48" t="s">
        <v>228</v>
      </c>
      <c r="E79" s="49" t="s">
        <v>32</v>
      </c>
      <c r="F79" s="47" t="s">
        <v>229</v>
      </c>
      <c r="G79" s="47" t="s">
        <v>34</v>
      </c>
      <c r="H79" s="47" t="s">
        <v>35</v>
      </c>
      <c r="I79" s="47" t="s">
        <v>148</v>
      </c>
      <c r="J79" s="47" t="s">
        <v>36</v>
      </c>
      <c r="K79" s="50">
        <f>SUM(L79:X79)</f>
        <v>1</v>
      </c>
      <c r="L79" s="51"/>
      <c r="M79" s="51"/>
      <c r="N79" s="51"/>
      <c r="O79" s="51">
        <v>1</v>
      </c>
      <c r="P79" s="51"/>
      <c r="Q79" s="51"/>
      <c r="R79" s="51"/>
      <c r="S79" s="51"/>
      <c r="T79" s="51"/>
      <c r="U79" s="51"/>
      <c r="V79" s="51"/>
      <c r="W79" s="51"/>
      <c r="X79" s="51"/>
      <c r="Y79" s="52">
        <v>1410047.23</v>
      </c>
      <c r="Z79" s="52">
        <f>K79*Y79</f>
        <v>1410047.23</v>
      </c>
      <c r="AA79" s="24"/>
      <c r="AB79" s="25">
        <f t="shared" si="14"/>
        <v>0</v>
      </c>
      <c r="AC79" s="24"/>
      <c r="AD79" s="25">
        <f t="shared" si="15"/>
        <v>0</v>
      </c>
      <c r="AE79" s="19"/>
      <c r="AF79" s="19"/>
      <c r="AG79" s="19"/>
      <c r="AH79" s="19"/>
      <c r="AI79" s="19"/>
    </row>
    <row r="80" spans="1:35" s="28" customFormat="1" ht="30" customHeight="1" x14ac:dyDescent="0.2">
      <c r="A80" s="70"/>
      <c r="B80" s="46">
        <v>24</v>
      </c>
      <c r="C80" s="47" t="s">
        <v>230</v>
      </c>
      <c r="D80" s="48" t="s">
        <v>231</v>
      </c>
      <c r="E80" s="49" t="s">
        <v>32</v>
      </c>
      <c r="F80" s="47" t="s">
        <v>232</v>
      </c>
      <c r="G80" s="47" t="s">
        <v>34</v>
      </c>
      <c r="H80" s="47" t="s">
        <v>35</v>
      </c>
      <c r="I80" s="47" t="s">
        <v>148</v>
      </c>
      <c r="J80" s="47" t="s">
        <v>36</v>
      </c>
      <c r="K80" s="50">
        <f t="shared" ref="K80" si="16">SUM(L80:X80)</f>
        <v>1</v>
      </c>
      <c r="L80" s="51"/>
      <c r="M80" s="51"/>
      <c r="N80" s="51"/>
      <c r="O80" s="51">
        <v>1</v>
      </c>
      <c r="P80" s="51"/>
      <c r="Q80" s="51"/>
      <c r="R80" s="51"/>
      <c r="S80" s="51"/>
      <c r="T80" s="51"/>
      <c r="U80" s="51"/>
      <c r="V80" s="51"/>
      <c r="W80" s="51"/>
      <c r="X80" s="51"/>
      <c r="Y80" s="52">
        <v>269276.11</v>
      </c>
      <c r="Z80" s="52">
        <f t="shared" ref="Z80" si="17">K80*Y80</f>
        <v>269276.11</v>
      </c>
      <c r="AA80" s="24"/>
      <c r="AB80" s="25">
        <f t="shared" si="14"/>
        <v>0</v>
      </c>
      <c r="AC80" s="24"/>
      <c r="AD80" s="25">
        <f t="shared" si="15"/>
        <v>0</v>
      </c>
      <c r="AE80" s="19"/>
      <c r="AF80" s="19"/>
      <c r="AG80" s="19"/>
      <c r="AH80" s="19"/>
      <c r="AI80" s="19"/>
    </row>
    <row r="81" spans="1:35" s="28" customFormat="1" ht="30" customHeight="1" x14ac:dyDescent="0.2">
      <c r="A81" s="67"/>
      <c r="B81" s="46"/>
      <c r="C81" s="47"/>
      <c r="D81" s="48"/>
      <c r="E81" s="49"/>
      <c r="F81" s="47"/>
      <c r="G81" s="47"/>
      <c r="H81" s="47"/>
      <c r="I81" s="47"/>
      <c r="J81" s="47"/>
      <c r="K81" s="50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2"/>
      <c r="Z81" s="63">
        <f>SUM(Z57:Z80)</f>
        <v>12689593.950000001</v>
      </c>
      <c r="AA81" s="24"/>
      <c r="AB81" s="25"/>
      <c r="AC81" s="24"/>
      <c r="AD81" s="25"/>
      <c r="AE81" s="19"/>
      <c r="AF81" s="19"/>
      <c r="AG81" s="19"/>
      <c r="AH81" s="19"/>
      <c r="AI81" s="19"/>
    </row>
    <row r="82" spans="1:35" s="28" customFormat="1" ht="30" customHeight="1" x14ac:dyDescent="0.2">
      <c r="A82" s="68">
        <v>9</v>
      </c>
      <c r="B82" s="27">
        <v>1</v>
      </c>
      <c r="C82" s="31" t="s">
        <v>233</v>
      </c>
      <c r="D82" s="38" t="s">
        <v>234</v>
      </c>
      <c r="E82" s="37" t="s">
        <v>32</v>
      </c>
      <c r="F82" s="31" t="s">
        <v>65</v>
      </c>
      <c r="G82" s="31" t="s">
        <v>34</v>
      </c>
      <c r="H82" s="31" t="s">
        <v>55</v>
      </c>
      <c r="I82" s="31" t="s">
        <v>55</v>
      </c>
      <c r="J82" s="31" t="s">
        <v>73</v>
      </c>
      <c r="K82" s="32">
        <f t="shared" ref="K82:K95" si="18">SUM(L82:X82)</f>
        <v>2</v>
      </c>
      <c r="L82" s="33"/>
      <c r="M82" s="33">
        <v>2</v>
      </c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42">
        <v>38399.26</v>
      </c>
      <c r="Z82" s="42">
        <f t="shared" ref="Z82:Z95" si="19">K82*Y82</f>
        <v>76798.52</v>
      </c>
      <c r="AA82" s="24"/>
      <c r="AB82" s="25">
        <f t="shared" si="14"/>
        <v>0</v>
      </c>
      <c r="AC82" s="24"/>
      <c r="AD82" s="25">
        <f t="shared" si="15"/>
        <v>0</v>
      </c>
      <c r="AE82" s="19"/>
      <c r="AF82" s="19"/>
      <c r="AG82" s="19"/>
      <c r="AH82" s="19"/>
      <c r="AI82" s="19"/>
    </row>
    <row r="83" spans="1:35" s="28" customFormat="1" ht="30" customHeight="1" x14ac:dyDescent="0.2">
      <c r="A83" s="71"/>
      <c r="B83" s="27">
        <v>2</v>
      </c>
      <c r="C83" s="31" t="s">
        <v>235</v>
      </c>
      <c r="D83" s="38" t="s">
        <v>236</v>
      </c>
      <c r="E83" s="37" t="s">
        <v>32</v>
      </c>
      <c r="F83" s="31" t="s">
        <v>237</v>
      </c>
      <c r="G83" s="31" t="s">
        <v>34</v>
      </c>
      <c r="H83" s="31" t="s">
        <v>55</v>
      </c>
      <c r="I83" s="31" t="s">
        <v>55</v>
      </c>
      <c r="J83" s="31" t="s">
        <v>73</v>
      </c>
      <c r="K83" s="32">
        <f t="shared" si="18"/>
        <v>2</v>
      </c>
      <c r="L83" s="33"/>
      <c r="M83" s="33">
        <v>2</v>
      </c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42">
        <v>84878.77</v>
      </c>
      <c r="Z83" s="42">
        <f t="shared" si="19"/>
        <v>169757.54</v>
      </c>
      <c r="AA83" s="24"/>
      <c r="AB83" s="25">
        <f t="shared" si="14"/>
        <v>0</v>
      </c>
      <c r="AC83" s="24"/>
      <c r="AD83" s="25">
        <f t="shared" si="15"/>
        <v>0</v>
      </c>
      <c r="AE83" s="19"/>
      <c r="AF83" s="19"/>
      <c r="AG83" s="19"/>
      <c r="AH83" s="19"/>
      <c r="AI83" s="19"/>
    </row>
    <row r="84" spans="1:35" s="28" customFormat="1" ht="30" customHeight="1" x14ac:dyDescent="0.2">
      <c r="A84" s="71"/>
      <c r="B84" s="27">
        <v>3</v>
      </c>
      <c r="C84" s="31" t="s">
        <v>238</v>
      </c>
      <c r="D84" s="38" t="s">
        <v>239</v>
      </c>
      <c r="E84" s="37" t="s">
        <v>32</v>
      </c>
      <c r="F84" s="31" t="s">
        <v>240</v>
      </c>
      <c r="G84" s="31" t="s">
        <v>34</v>
      </c>
      <c r="H84" s="31" t="s">
        <v>55</v>
      </c>
      <c r="I84" s="31" t="s">
        <v>55</v>
      </c>
      <c r="J84" s="31" t="s">
        <v>73</v>
      </c>
      <c r="K84" s="32">
        <f t="shared" si="18"/>
        <v>2</v>
      </c>
      <c r="L84" s="33"/>
      <c r="M84" s="33">
        <v>2</v>
      </c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42">
        <v>46971.51</v>
      </c>
      <c r="Z84" s="42">
        <f t="shared" si="19"/>
        <v>93943.02</v>
      </c>
      <c r="AA84" s="24"/>
      <c r="AB84" s="25">
        <f t="shared" si="14"/>
        <v>0</v>
      </c>
      <c r="AC84" s="24"/>
      <c r="AD84" s="25">
        <f t="shared" si="15"/>
        <v>0</v>
      </c>
      <c r="AE84" s="19"/>
      <c r="AF84" s="19"/>
      <c r="AG84" s="19"/>
      <c r="AH84" s="19"/>
      <c r="AI84" s="19"/>
    </row>
    <row r="85" spans="1:35" s="28" customFormat="1" ht="30" customHeight="1" x14ac:dyDescent="0.2">
      <c r="A85" s="71"/>
      <c r="B85" s="27">
        <v>4</v>
      </c>
      <c r="C85" s="31" t="s">
        <v>241</v>
      </c>
      <c r="D85" s="38" t="s">
        <v>242</v>
      </c>
      <c r="E85" s="37" t="s">
        <v>32</v>
      </c>
      <c r="F85" s="31" t="s">
        <v>243</v>
      </c>
      <c r="G85" s="31" t="s">
        <v>34</v>
      </c>
      <c r="H85" s="31" t="s">
        <v>55</v>
      </c>
      <c r="I85" s="31" t="s">
        <v>55</v>
      </c>
      <c r="J85" s="31" t="s">
        <v>66</v>
      </c>
      <c r="K85" s="32">
        <f t="shared" si="18"/>
        <v>1</v>
      </c>
      <c r="L85" s="33"/>
      <c r="M85" s="33"/>
      <c r="N85" s="33"/>
      <c r="O85" s="33">
        <v>1</v>
      </c>
      <c r="P85" s="33"/>
      <c r="Q85" s="33"/>
      <c r="R85" s="33"/>
      <c r="S85" s="33"/>
      <c r="T85" s="33"/>
      <c r="U85" s="33"/>
      <c r="V85" s="33"/>
      <c r="W85" s="33"/>
      <c r="X85" s="33"/>
      <c r="Y85" s="42">
        <v>130724.47</v>
      </c>
      <c r="Z85" s="42">
        <f t="shared" si="19"/>
        <v>130724.47</v>
      </c>
      <c r="AA85" s="24"/>
      <c r="AB85" s="25">
        <f t="shared" si="14"/>
        <v>0</v>
      </c>
      <c r="AC85" s="24"/>
      <c r="AD85" s="25">
        <f t="shared" si="15"/>
        <v>0</v>
      </c>
      <c r="AE85" s="19"/>
      <c r="AF85" s="19"/>
      <c r="AG85" s="19"/>
      <c r="AH85" s="19"/>
      <c r="AI85" s="19"/>
    </row>
    <row r="86" spans="1:35" s="28" customFormat="1" ht="30" customHeight="1" x14ac:dyDescent="0.2">
      <c r="A86" s="71"/>
      <c r="B86" s="27">
        <v>5</v>
      </c>
      <c r="C86" s="31" t="s">
        <v>233</v>
      </c>
      <c r="D86" s="38" t="s">
        <v>244</v>
      </c>
      <c r="E86" s="37" t="s">
        <v>32</v>
      </c>
      <c r="F86" s="31" t="s">
        <v>245</v>
      </c>
      <c r="G86" s="31" t="s">
        <v>34</v>
      </c>
      <c r="H86" s="31" t="s">
        <v>60</v>
      </c>
      <c r="I86" s="31" t="s">
        <v>61</v>
      </c>
      <c r="J86" s="31" t="s">
        <v>62</v>
      </c>
      <c r="K86" s="32">
        <f t="shared" si="18"/>
        <v>2</v>
      </c>
      <c r="L86" s="33"/>
      <c r="M86" s="33">
        <v>1</v>
      </c>
      <c r="N86" s="33"/>
      <c r="O86" s="33"/>
      <c r="P86" s="33"/>
      <c r="Q86" s="33"/>
      <c r="R86" s="33"/>
      <c r="S86" s="33"/>
      <c r="T86" s="33">
        <v>1</v>
      </c>
      <c r="U86" s="33"/>
      <c r="V86" s="33"/>
      <c r="W86" s="33"/>
      <c r="X86" s="33"/>
      <c r="Y86" s="42">
        <v>44054.400000000001</v>
      </c>
      <c r="Z86" s="42">
        <f t="shared" si="19"/>
        <v>88108.800000000003</v>
      </c>
      <c r="AA86" s="24"/>
      <c r="AB86" s="25">
        <f t="shared" si="14"/>
        <v>0</v>
      </c>
      <c r="AC86" s="24"/>
      <c r="AD86" s="25">
        <f t="shared" si="15"/>
        <v>0</v>
      </c>
      <c r="AE86" s="19"/>
      <c r="AF86" s="19"/>
      <c r="AG86" s="19"/>
      <c r="AH86" s="19"/>
      <c r="AI86" s="19"/>
    </row>
    <row r="87" spans="1:35" s="28" customFormat="1" ht="30" customHeight="1" x14ac:dyDescent="0.2">
      <c r="A87" s="71"/>
      <c r="B87" s="27">
        <v>6</v>
      </c>
      <c r="C87" s="31" t="s">
        <v>235</v>
      </c>
      <c r="D87" s="38" t="s">
        <v>246</v>
      </c>
      <c r="E87" s="37" t="s">
        <v>32</v>
      </c>
      <c r="F87" s="31" t="s">
        <v>247</v>
      </c>
      <c r="G87" s="31" t="s">
        <v>34</v>
      </c>
      <c r="H87" s="31" t="s">
        <v>60</v>
      </c>
      <c r="I87" s="31" t="s">
        <v>61</v>
      </c>
      <c r="J87" s="31" t="s">
        <v>62</v>
      </c>
      <c r="K87" s="32">
        <f t="shared" si="18"/>
        <v>1</v>
      </c>
      <c r="L87" s="33"/>
      <c r="M87" s="33">
        <v>1</v>
      </c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42">
        <v>83262.070000000007</v>
      </c>
      <c r="Z87" s="42">
        <f t="shared" si="19"/>
        <v>83262.070000000007</v>
      </c>
      <c r="AA87" s="24"/>
      <c r="AB87" s="25">
        <f t="shared" si="14"/>
        <v>0</v>
      </c>
      <c r="AC87" s="24"/>
      <c r="AD87" s="25">
        <f t="shared" si="15"/>
        <v>0</v>
      </c>
      <c r="AE87" s="19"/>
      <c r="AF87" s="19"/>
      <c r="AG87" s="19"/>
      <c r="AH87" s="19"/>
      <c r="AI87" s="19"/>
    </row>
    <row r="88" spans="1:35" s="28" customFormat="1" ht="30" customHeight="1" x14ac:dyDescent="0.2">
      <c r="A88" s="71"/>
      <c r="B88" s="27">
        <v>7</v>
      </c>
      <c r="C88" s="31" t="s">
        <v>241</v>
      </c>
      <c r="D88" s="38" t="s">
        <v>248</v>
      </c>
      <c r="E88" s="37" t="s">
        <v>32</v>
      </c>
      <c r="F88" s="31" t="s">
        <v>249</v>
      </c>
      <c r="G88" s="31" t="s">
        <v>34</v>
      </c>
      <c r="H88" s="31" t="s">
        <v>60</v>
      </c>
      <c r="I88" s="31" t="s">
        <v>61</v>
      </c>
      <c r="J88" s="31" t="s">
        <v>62</v>
      </c>
      <c r="K88" s="32">
        <f t="shared" si="18"/>
        <v>3</v>
      </c>
      <c r="L88" s="33"/>
      <c r="M88" s="33">
        <v>3</v>
      </c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42">
        <v>117109.69</v>
      </c>
      <c r="Z88" s="42">
        <f t="shared" si="19"/>
        <v>351329.07</v>
      </c>
      <c r="AA88" s="24"/>
      <c r="AB88" s="25">
        <f t="shared" si="14"/>
        <v>0</v>
      </c>
      <c r="AC88" s="24"/>
      <c r="AD88" s="25">
        <f t="shared" si="15"/>
        <v>0</v>
      </c>
      <c r="AE88" s="19"/>
      <c r="AF88" s="19"/>
      <c r="AG88" s="19"/>
      <c r="AH88" s="19"/>
      <c r="AI88" s="19"/>
    </row>
    <row r="89" spans="1:35" s="28" customFormat="1" ht="30" customHeight="1" x14ac:dyDescent="0.2">
      <c r="A89" s="71"/>
      <c r="B89" s="27">
        <v>8</v>
      </c>
      <c r="C89" s="31" t="s">
        <v>250</v>
      </c>
      <c r="D89" s="38" t="s">
        <v>251</v>
      </c>
      <c r="E89" s="37" t="s">
        <v>32</v>
      </c>
      <c r="F89" s="31" t="s">
        <v>252</v>
      </c>
      <c r="G89" s="31" t="s">
        <v>34</v>
      </c>
      <c r="H89" s="31" t="s">
        <v>60</v>
      </c>
      <c r="I89" s="31" t="s">
        <v>61</v>
      </c>
      <c r="J89" s="31" t="s">
        <v>62</v>
      </c>
      <c r="K89" s="32">
        <f t="shared" si="18"/>
        <v>1</v>
      </c>
      <c r="L89" s="33"/>
      <c r="M89" s="33">
        <v>1</v>
      </c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42">
        <v>90826.02</v>
      </c>
      <c r="Z89" s="42">
        <f t="shared" si="19"/>
        <v>90826.02</v>
      </c>
      <c r="AA89" s="24"/>
      <c r="AB89" s="25">
        <f t="shared" si="14"/>
        <v>0</v>
      </c>
      <c r="AC89" s="24"/>
      <c r="AD89" s="25">
        <f t="shared" si="15"/>
        <v>0</v>
      </c>
      <c r="AE89" s="19"/>
      <c r="AF89" s="19"/>
      <c r="AG89" s="19"/>
      <c r="AH89" s="19"/>
      <c r="AI89" s="19"/>
    </row>
    <row r="90" spans="1:35" s="28" customFormat="1" ht="30" customHeight="1" x14ac:dyDescent="0.2">
      <c r="A90" s="71"/>
      <c r="B90" s="27">
        <v>9</v>
      </c>
      <c r="C90" s="31" t="s">
        <v>253</v>
      </c>
      <c r="D90" s="38" t="s">
        <v>254</v>
      </c>
      <c r="E90" s="37" t="s">
        <v>32</v>
      </c>
      <c r="F90" s="31" t="s">
        <v>255</v>
      </c>
      <c r="G90" s="31" t="s">
        <v>34</v>
      </c>
      <c r="H90" s="31" t="s">
        <v>60</v>
      </c>
      <c r="I90" s="31" t="s">
        <v>61</v>
      </c>
      <c r="J90" s="31" t="s">
        <v>62</v>
      </c>
      <c r="K90" s="32">
        <f t="shared" si="18"/>
        <v>2</v>
      </c>
      <c r="L90" s="33"/>
      <c r="M90" s="33">
        <v>2</v>
      </c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42">
        <v>120245.56</v>
      </c>
      <c r="Z90" s="42">
        <f t="shared" si="19"/>
        <v>240491.12</v>
      </c>
      <c r="AA90" s="24"/>
      <c r="AB90" s="25">
        <f t="shared" si="14"/>
        <v>0</v>
      </c>
      <c r="AC90" s="24"/>
      <c r="AD90" s="25">
        <f t="shared" si="15"/>
        <v>0</v>
      </c>
      <c r="AE90" s="19"/>
      <c r="AF90" s="19"/>
      <c r="AG90" s="19"/>
      <c r="AH90" s="19"/>
      <c r="AI90" s="19"/>
    </row>
    <row r="91" spans="1:35" s="28" customFormat="1" ht="30" customHeight="1" x14ac:dyDescent="0.2">
      <c r="A91" s="71"/>
      <c r="B91" s="27">
        <v>10</v>
      </c>
      <c r="C91" s="31" t="s">
        <v>256</v>
      </c>
      <c r="D91" s="38" t="s">
        <v>257</v>
      </c>
      <c r="E91" s="37" t="s">
        <v>32</v>
      </c>
      <c r="F91" s="31" t="s">
        <v>258</v>
      </c>
      <c r="G91" s="31" t="s">
        <v>34</v>
      </c>
      <c r="H91" s="31" t="s">
        <v>60</v>
      </c>
      <c r="I91" s="31" t="s">
        <v>61</v>
      </c>
      <c r="J91" s="31" t="s">
        <v>62</v>
      </c>
      <c r="K91" s="32">
        <f t="shared" si="18"/>
        <v>2</v>
      </c>
      <c r="L91" s="33"/>
      <c r="M91" s="33">
        <v>2</v>
      </c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42">
        <v>40917.69</v>
      </c>
      <c r="Z91" s="42">
        <f t="shared" si="19"/>
        <v>81835.38</v>
      </c>
      <c r="AA91" s="24"/>
      <c r="AB91" s="25">
        <f t="shared" si="14"/>
        <v>0</v>
      </c>
      <c r="AC91" s="24"/>
      <c r="AD91" s="25">
        <f t="shared" si="15"/>
        <v>0</v>
      </c>
      <c r="AE91" s="19"/>
      <c r="AF91" s="19"/>
      <c r="AG91" s="19"/>
      <c r="AH91" s="19"/>
      <c r="AI91" s="19"/>
    </row>
    <row r="92" spans="1:35" s="28" customFormat="1" ht="30" customHeight="1" x14ac:dyDescent="0.2">
      <c r="A92" s="71"/>
      <c r="B92" s="27">
        <v>11</v>
      </c>
      <c r="C92" s="31" t="s">
        <v>259</v>
      </c>
      <c r="D92" s="38" t="s">
        <v>260</v>
      </c>
      <c r="E92" s="37" t="s">
        <v>32</v>
      </c>
      <c r="F92" s="31" t="s">
        <v>261</v>
      </c>
      <c r="G92" s="31" t="s">
        <v>34</v>
      </c>
      <c r="H92" s="31" t="s">
        <v>99</v>
      </c>
      <c r="I92" s="31" t="s">
        <v>99</v>
      </c>
      <c r="J92" s="31" t="s">
        <v>100</v>
      </c>
      <c r="K92" s="32">
        <f t="shared" si="18"/>
        <v>1</v>
      </c>
      <c r="L92" s="33"/>
      <c r="M92" s="33">
        <v>1</v>
      </c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42">
        <v>21533.33</v>
      </c>
      <c r="Z92" s="42">
        <f t="shared" si="19"/>
        <v>21533.33</v>
      </c>
      <c r="AA92" s="24"/>
      <c r="AB92" s="25">
        <f t="shared" si="14"/>
        <v>0</v>
      </c>
      <c r="AC92" s="24"/>
      <c r="AD92" s="25">
        <f t="shared" si="15"/>
        <v>0</v>
      </c>
      <c r="AE92" s="19"/>
      <c r="AF92" s="19"/>
      <c r="AG92" s="19"/>
      <c r="AH92" s="19"/>
      <c r="AI92" s="19"/>
    </row>
    <row r="93" spans="1:35" s="28" customFormat="1" ht="30" customHeight="1" x14ac:dyDescent="0.2">
      <c r="A93" s="71"/>
      <c r="B93" s="27">
        <v>12</v>
      </c>
      <c r="C93" s="31" t="s">
        <v>262</v>
      </c>
      <c r="D93" s="38" t="s">
        <v>325</v>
      </c>
      <c r="E93" s="37" t="s">
        <v>32</v>
      </c>
      <c r="F93" s="31" t="s">
        <v>116</v>
      </c>
      <c r="G93" s="31" t="s">
        <v>34</v>
      </c>
      <c r="H93" s="31" t="s">
        <v>44</v>
      </c>
      <c r="I93" s="31" t="s">
        <v>44</v>
      </c>
      <c r="J93" s="31" t="s">
        <v>45</v>
      </c>
      <c r="K93" s="32">
        <f t="shared" si="18"/>
        <v>2</v>
      </c>
      <c r="L93" s="33"/>
      <c r="M93" s="33">
        <v>2</v>
      </c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42">
        <v>100973.34</v>
      </c>
      <c r="Z93" s="42">
        <f t="shared" si="19"/>
        <v>201946.68</v>
      </c>
      <c r="AA93" s="24"/>
      <c r="AB93" s="25">
        <f t="shared" si="14"/>
        <v>0</v>
      </c>
      <c r="AC93" s="24"/>
      <c r="AD93" s="25">
        <f t="shared" si="15"/>
        <v>0</v>
      </c>
      <c r="AE93" s="19"/>
      <c r="AF93" s="19"/>
      <c r="AG93" s="19"/>
      <c r="AH93" s="19"/>
      <c r="AI93" s="19"/>
    </row>
    <row r="94" spans="1:35" s="28" customFormat="1" ht="30" customHeight="1" x14ac:dyDescent="0.2">
      <c r="A94" s="71"/>
      <c r="B94" s="27">
        <v>13</v>
      </c>
      <c r="C94" s="31" t="s">
        <v>263</v>
      </c>
      <c r="D94" s="38" t="s">
        <v>264</v>
      </c>
      <c r="E94" s="37" t="s">
        <v>32</v>
      </c>
      <c r="F94" s="31" t="s">
        <v>121</v>
      </c>
      <c r="G94" s="31" t="s">
        <v>34</v>
      </c>
      <c r="H94" s="31" t="s">
        <v>44</v>
      </c>
      <c r="I94" s="31" t="s">
        <v>44</v>
      </c>
      <c r="J94" s="31" t="s">
        <v>45</v>
      </c>
      <c r="K94" s="32">
        <f t="shared" si="18"/>
        <v>1</v>
      </c>
      <c r="L94" s="33"/>
      <c r="M94" s="33">
        <v>1</v>
      </c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42">
        <v>990004.45000000007</v>
      </c>
      <c r="Z94" s="42">
        <f t="shared" si="19"/>
        <v>990004.45000000007</v>
      </c>
      <c r="AA94" s="24"/>
      <c r="AB94" s="25">
        <f t="shared" si="14"/>
        <v>0</v>
      </c>
      <c r="AC94" s="24"/>
      <c r="AD94" s="25">
        <f t="shared" si="15"/>
        <v>0</v>
      </c>
      <c r="AE94" s="19"/>
      <c r="AF94" s="19"/>
      <c r="AG94" s="19"/>
      <c r="AH94" s="19"/>
      <c r="AI94" s="19"/>
    </row>
    <row r="95" spans="1:35" s="28" customFormat="1" ht="40.5" customHeight="1" x14ac:dyDescent="0.2">
      <c r="A95" s="71"/>
      <c r="B95" s="27">
        <v>14</v>
      </c>
      <c r="C95" s="31" t="s">
        <v>265</v>
      </c>
      <c r="D95" s="38" t="s">
        <v>266</v>
      </c>
      <c r="E95" s="37" t="s">
        <v>32</v>
      </c>
      <c r="F95" s="31" t="s">
        <v>267</v>
      </c>
      <c r="G95" s="31" t="s">
        <v>34</v>
      </c>
      <c r="H95" s="31" t="s">
        <v>35</v>
      </c>
      <c r="I95" s="31" t="s">
        <v>148</v>
      </c>
      <c r="J95" s="31" t="s">
        <v>36</v>
      </c>
      <c r="K95" s="32">
        <f t="shared" si="18"/>
        <v>1</v>
      </c>
      <c r="L95" s="33"/>
      <c r="M95" s="33"/>
      <c r="N95" s="33"/>
      <c r="O95" s="33">
        <v>1</v>
      </c>
      <c r="P95" s="33"/>
      <c r="Q95" s="33"/>
      <c r="R95" s="33"/>
      <c r="S95" s="33"/>
      <c r="T95" s="33"/>
      <c r="U95" s="33"/>
      <c r="V95" s="33"/>
      <c r="W95" s="33"/>
      <c r="X95" s="33"/>
      <c r="Y95" s="42">
        <v>138043.89000000001</v>
      </c>
      <c r="Z95" s="42">
        <f t="shared" si="19"/>
        <v>138043.89000000001</v>
      </c>
      <c r="AA95" s="24"/>
      <c r="AB95" s="25">
        <f t="shared" si="14"/>
        <v>0</v>
      </c>
      <c r="AC95" s="24"/>
      <c r="AD95" s="25">
        <f t="shared" si="15"/>
        <v>0</v>
      </c>
      <c r="AE95" s="19"/>
      <c r="AF95" s="19"/>
      <c r="AG95" s="19"/>
      <c r="AH95" s="19"/>
      <c r="AI95" s="19"/>
    </row>
    <row r="96" spans="1:35" s="28" customFormat="1" ht="30" customHeight="1" x14ac:dyDescent="0.2">
      <c r="A96" s="69"/>
      <c r="B96" s="27"/>
      <c r="C96" s="31"/>
      <c r="D96" s="38"/>
      <c r="E96" s="37"/>
      <c r="F96" s="31"/>
      <c r="G96" s="31"/>
      <c r="H96" s="31"/>
      <c r="I96" s="31"/>
      <c r="J96" s="31"/>
      <c r="K96" s="32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42"/>
      <c r="Z96" s="61">
        <f>SUM(Z82:Z95)</f>
        <v>2758604.3600000003</v>
      </c>
      <c r="AA96" s="24"/>
      <c r="AB96" s="25"/>
      <c r="AC96" s="24"/>
      <c r="AD96" s="25"/>
      <c r="AE96" s="19"/>
      <c r="AF96" s="19"/>
      <c r="AG96" s="19"/>
      <c r="AH96" s="19"/>
      <c r="AI96" s="19"/>
    </row>
    <row r="97" spans="1:35" s="28" customFormat="1" ht="30" customHeight="1" x14ac:dyDescent="0.2">
      <c r="A97" s="66">
        <v>10</v>
      </c>
      <c r="B97" s="46">
        <v>1</v>
      </c>
      <c r="C97" s="47" t="s">
        <v>268</v>
      </c>
      <c r="D97" s="48" t="s">
        <v>328</v>
      </c>
      <c r="E97" s="49" t="s">
        <v>32</v>
      </c>
      <c r="F97" s="47" t="s">
        <v>269</v>
      </c>
      <c r="G97" s="47" t="s">
        <v>34</v>
      </c>
      <c r="H97" s="47" t="s">
        <v>55</v>
      </c>
      <c r="I97" s="47" t="s">
        <v>55</v>
      </c>
      <c r="J97" s="47" t="s">
        <v>66</v>
      </c>
      <c r="K97" s="50">
        <f t="shared" ref="K97:K103" si="20">SUM(L97:X97)</f>
        <v>3</v>
      </c>
      <c r="L97" s="51">
        <v>1</v>
      </c>
      <c r="M97" s="51"/>
      <c r="N97" s="51"/>
      <c r="O97" s="51">
        <v>2</v>
      </c>
      <c r="P97" s="51"/>
      <c r="Q97" s="51"/>
      <c r="R97" s="51"/>
      <c r="S97" s="51"/>
      <c r="T97" s="51"/>
      <c r="U97" s="51"/>
      <c r="V97" s="51"/>
      <c r="W97" s="51"/>
      <c r="X97" s="51"/>
      <c r="Y97" s="52">
        <v>92622.35</v>
      </c>
      <c r="Z97" s="52">
        <f t="shared" ref="Z97:Z103" si="21">K97*Y97</f>
        <v>277867.05000000005</v>
      </c>
      <c r="AA97" s="24"/>
      <c r="AB97" s="25">
        <f t="shared" si="14"/>
        <v>0</v>
      </c>
      <c r="AC97" s="24"/>
      <c r="AD97" s="25">
        <f t="shared" si="15"/>
        <v>0</v>
      </c>
      <c r="AE97" s="19"/>
      <c r="AF97" s="19"/>
      <c r="AG97" s="19"/>
      <c r="AH97" s="19"/>
      <c r="AI97" s="19"/>
    </row>
    <row r="98" spans="1:35" s="28" customFormat="1" ht="30" customHeight="1" x14ac:dyDescent="0.2">
      <c r="A98" s="70"/>
      <c r="B98" s="46">
        <v>2</v>
      </c>
      <c r="C98" s="47" t="s">
        <v>270</v>
      </c>
      <c r="D98" s="48" t="s">
        <v>271</v>
      </c>
      <c r="E98" s="49" t="s">
        <v>32</v>
      </c>
      <c r="F98" s="47" t="s">
        <v>272</v>
      </c>
      <c r="G98" s="47" t="s">
        <v>34</v>
      </c>
      <c r="H98" s="47" t="s">
        <v>60</v>
      </c>
      <c r="I98" s="47" t="s">
        <v>61</v>
      </c>
      <c r="J98" s="47" t="s">
        <v>62</v>
      </c>
      <c r="K98" s="50">
        <f>SUM(L98:X98)</f>
        <v>1</v>
      </c>
      <c r="L98" s="51"/>
      <c r="M98" s="51">
        <v>1</v>
      </c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2">
        <v>90647.790000000008</v>
      </c>
      <c r="Z98" s="52">
        <f>K98*Y98</f>
        <v>90647.790000000008</v>
      </c>
      <c r="AA98" s="24"/>
      <c r="AB98" s="25">
        <f t="shared" si="14"/>
        <v>0</v>
      </c>
      <c r="AC98" s="24"/>
      <c r="AD98" s="25">
        <f t="shared" si="15"/>
        <v>0</v>
      </c>
      <c r="AE98" s="19"/>
      <c r="AF98" s="19"/>
      <c r="AG98" s="19"/>
      <c r="AH98" s="19"/>
      <c r="AI98" s="19"/>
    </row>
    <row r="99" spans="1:35" s="28" customFormat="1" ht="30" customHeight="1" x14ac:dyDescent="0.2">
      <c r="A99" s="70"/>
      <c r="B99" s="46">
        <v>3</v>
      </c>
      <c r="C99" s="47" t="s">
        <v>273</v>
      </c>
      <c r="D99" s="48" t="s">
        <v>274</v>
      </c>
      <c r="E99" s="49" t="s">
        <v>32</v>
      </c>
      <c r="F99" s="47" t="s">
        <v>275</v>
      </c>
      <c r="G99" s="47" t="s">
        <v>34</v>
      </c>
      <c r="H99" s="47" t="s">
        <v>60</v>
      </c>
      <c r="I99" s="47" t="s">
        <v>276</v>
      </c>
      <c r="J99" s="47" t="s">
        <v>62</v>
      </c>
      <c r="K99" s="50">
        <f t="shared" ref="K99" si="22">SUM(L99:X99)</f>
        <v>2</v>
      </c>
      <c r="L99" s="51"/>
      <c r="M99" s="51">
        <v>1</v>
      </c>
      <c r="N99" s="51">
        <v>1</v>
      </c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2">
        <v>6378.92</v>
      </c>
      <c r="Z99" s="52">
        <f t="shared" ref="Z99" si="23">K99*Y99</f>
        <v>12757.84</v>
      </c>
      <c r="AA99" s="24"/>
      <c r="AB99" s="25">
        <f t="shared" si="14"/>
        <v>0</v>
      </c>
      <c r="AC99" s="24"/>
      <c r="AD99" s="25">
        <f t="shared" si="15"/>
        <v>0</v>
      </c>
      <c r="AE99" s="19"/>
      <c r="AF99" s="19"/>
      <c r="AG99" s="19"/>
      <c r="AH99" s="19"/>
      <c r="AI99" s="19"/>
    </row>
    <row r="100" spans="1:35" s="28" customFormat="1" ht="30" customHeight="1" x14ac:dyDescent="0.2">
      <c r="A100" s="70"/>
      <c r="B100" s="46">
        <v>4</v>
      </c>
      <c r="C100" s="47" t="s">
        <v>277</v>
      </c>
      <c r="D100" s="48" t="s">
        <v>278</v>
      </c>
      <c r="E100" s="49" t="s">
        <v>32</v>
      </c>
      <c r="F100" s="47" t="s">
        <v>47</v>
      </c>
      <c r="G100" s="47" t="s">
        <v>34</v>
      </c>
      <c r="H100" s="47" t="s">
        <v>44</v>
      </c>
      <c r="I100" s="47" t="s">
        <v>44</v>
      </c>
      <c r="J100" s="47" t="s">
        <v>45</v>
      </c>
      <c r="K100" s="50">
        <f>SUM(L100:X100)</f>
        <v>1</v>
      </c>
      <c r="L100" s="51"/>
      <c r="M100" s="51"/>
      <c r="N100" s="51"/>
      <c r="O100" s="51">
        <v>1</v>
      </c>
      <c r="P100" s="51"/>
      <c r="Q100" s="51"/>
      <c r="R100" s="51"/>
      <c r="S100" s="51"/>
      <c r="T100" s="51"/>
      <c r="U100" s="51"/>
      <c r="V100" s="51"/>
      <c r="W100" s="51"/>
      <c r="X100" s="51"/>
      <c r="Y100" s="52">
        <v>8892.34</v>
      </c>
      <c r="Z100" s="52">
        <f>K100*Y100</f>
        <v>8892.34</v>
      </c>
      <c r="AA100" s="24"/>
      <c r="AB100" s="25">
        <f t="shared" si="14"/>
        <v>0</v>
      </c>
      <c r="AC100" s="24"/>
      <c r="AD100" s="25">
        <f t="shared" si="15"/>
        <v>0</v>
      </c>
      <c r="AE100" s="19"/>
      <c r="AF100" s="19"/>
      <c r="AG100" s="19"/>
      <c r="AH100" s="19"/>
      <c r="AI100" s="19"/>
    </row>
    <row r="101" spans="1:35" s="28" customFormat="1" ht="30" customHeight="1" x14ac:dyDescent="0.2">
      <c r="A101" s="70"/>
      <c r="B101" s="46">
        <v>5</v>
      </c>
      <c r="C101" s="47" t="s">
        <v>279</v>
      </c>
      <c r="D101" s="48" t="s">
        <v>280</v>
      </c>
      <c r="E101" s="49" t="s">
        <v>32</v>
      </c>
      <c r="F101" s="47" t="s">
        <v>281</v>
      </c>
      <c r="G101" s="47" t="s">
        <v>34</v>
      </c>
      <c r="H101" s="47" t="s">
        <v>44</v>
      </c>
      <c r="I101" s="47" t="s">
        <v>44</v>
      </c>
      <c r="J101" s="47" t="s">
        <v>45</v>
      </c>
      <c r="K101" s="50">
        <f>SUM(L101:X101)</f>
        <v>1</v>
      </c>
      <c r="L101" s="51"/>
      <c r="M101" s="51"/>
      <c r="N101" s="51"/>
      <c r="O101" s="51">
        <v>1</v>
      </c>
      <c r="P101" s="51"/>
      <c r="Q101" s="51"/>
      <c r="R101" s="51"/>
      <c r="S101" s="51"/>
      <c r="T101" s="51"/>
      <c r="U101" s="51"/>
      <c r="V101" s="51"/>
      <c r="W101" s="51"/>
      <c r="X101" s="51"/>
      <c r="Y101" s="52">
        <v>43216.020000000004</v>
      </c>
      <c r="Z101" s="52">
        <f>K101*Y101</f>
        <v>43216.020000000004</v>
      </c>
      <c r="AA101" s="24"/>
      <c r="AB101" s="25">
        <f t="shared" si="14"/>
        <v>0</v>
      </c>
      <c r="AC101" s="24"/>
      <c r="AD101" s="25">
        <f t="shared" si="15"/>
        <v>0</v>
      </c>
      <c r="AE101" s="19"/>
      <c r="AF101" s="19"/>
      <c r="AG101" s="19"/>
      <c r="AH101" s="19"/>
      <c r="AI101" s="19"/>
    </row>
    <row r="102" spans="1:35" s="28" customFormat="1" ht="30" customHeight="1" x14ac:dyDescent="0.2">
      <c r="A102" s="67"/>
      <c r="B102" s="46"/>
      <c r="C102" s="47"/>
      <c r="D102" s="48"/>
      <c r="E102" s="49"/>
      <c r="F102" s="47"/>
      <c r="G102" s="47"/>
      <c r="H102" s="47"/>
      <c r="I102" s="47"/>
      <c r="J102" s="47"/>
      <c r="K102" s="50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2"/>
      <c r="Z102" s="63">
        <f>SUM(Z97:Z101)</f>
        <v>433381.04000000015</v>
      </c>
      <c r="AA102" s="24"/>
      <c r="AB102" s="25"/>
      <c r="AC102" s="24"/>
      <c r="AD102" s="25"/>
      <c r="AE102" s="19"/>
      <c r="AF102" s="19"/>
      <c r="AG102" s="19"/>
      <c r="AH102" s="19"/>
      <c r="AI102" s="19"/>
    </row>
    <row r="103" spans="1:35" s="28" customFormat="1" ht="30" customHeight="1" x14ac:dyDescent="0.2">
      <c r="A103" s="68">
        <v>11</v>
      </c>
      <c r="B103" s="27">
        <v>1</v>
      </c>
      <c r="C103" s="31" t="s">
        <v>282</v>
      </c>
      <c r="D103" s="38" t="s">
        <v>283</v>
      </c>
      <c r="E103" s="37" t="s">
        <v>32</v>
      </c>
      <c r="F103" s="31" t="s">
        <v>284</v>
      </c>
      <c r="G103" s="31" t="s">
        <v>34</v>
      </c>
      <c r="H103" s="31" t="s">
        <v>55</v>
      </c>
      <c r="I103" s="31" t="s">
        <v>55</v>
      </c>
      <c r="J103" s="31" t="s">
        <v>66</v>
      </c>
      <c r="K103" s="32">
        <f t="shared" si="20"/>
        <v>1</v>
      </c>
      <c r="L103" s="33"/>
      <c r="M103" s="33"/>
      <c r="N103" s="33"/>
      <c r="O103" s="33"/>
      <c r="P103" s="33"/>
      <c r="Q103" s="33"/>
      <c r="R103" s="33">
        <v>1</v>
      </c>
      <c r="S103" s="33"/>
      <c r="T103" s="33"/>
      <c r="U103" s="33"/>
      <c r="V103" s="33"/>
      <c r="W103" s="33"/>
      <c r="X103" s="33"/>
      <c r="Y103" s="42">
        <v>1560439.6400000001</v>
      </c>
      <c r="Z103" s="42">
        <f t="shared" si="21"/>
        <v>1560439.6400000001</v>
      </c>
      <c r="AA103" s="24"/>
      <c r="AB103" s="25">
        <f t="shared" si="14"/>
        <v>0</v>
      </c>
      <c r="AC103" s="24"/>
      <c r="AD103" s="25">
        <f t="shared" si="15"/>
        <v>0</v>
      </c>
      <c r="AE103" s="19"/>
      <c r="AF103" s="19"/>
      <c r="AG103" s="19"/>
      <c r="AH103" s="19"/>
      <c r="AI103" s="19"/>
    </row>
    <row r="104" spans="1:35" s="28" customFormat="1" ht="30" customHeight="1" x14ac:dyDescent="0.2">
      <c r="A104" s="69"/>
      <c r="B104" s="27"/>
      <c r="C104" s="31"/>
      <c r="D104" s="38"/>
      <c r="E104" s="37"/>
      <c r="F104" s="31"/>
      <c r="G104" s="31"/>
      <c r="H104" s="31"/>
      <c r="I104" s="31"/>
      <c r="J104" s="31"/>
      <c r="K104" s="32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42"/>
      <c r="Z104" s="61">
        <f>SUM(Z103)</f>
        <v>1560439.6400000001</v>
      </c>
      <c r="AA104" s="24"/>
      <c r="AB104" s="25"/>
      <c r="AC104" s="24"/>
      <c r="AD104" s="25"/>
      <c r="AE104" s="19"/>
      <c r="AF104" s="19"/>
      <c r="AG104" s="19"/>
      <c r="AH104" s="19"/>
      <c r="AI104" s="19"/>
    </row>
    <row r="105" spans="1:35" s="28" customFormat="1" ht="30" customHeight="1" x14ac:dyDescent="0.2">
      <c r="A105" s="66">
        <v>12</v>
      </c>
      <c r="B105" s="46">
        <v>1</v>
      </c>
      <c r="C105" s="47" t="s">
        <v>285</v>
      </c>
      <c r="D105" s="48" t="s">
        <v>286</v>
      </c>
      <c r="E105" s="49" t="s">
        <v>32</v>
      </c>
      <c r="F105" s="47" t="s">
        <v>287</v>
      </c>
      <c r="G105" s="47" t="s">
        <v>34</v>
      </c>
      <c r="H105" s="47" t="s">
        <v>99</v>
      </c>
      <c r="I105" s="47" t="s">
        <v>99</v>
      </c>
      <c r="J105" s="47" t="s">
        <v>100</v>
      </c>
      <c r="K105" s="50">
        <f>SUM(L105:X105)</f>
        <v>1</v>
      </c>
      <c r="L105" s="51"/>
      <c r="M105" s="51"/>
      <c r="N105" s="51"/>
      <c r="O105" s="51"/>
      <c r="P105" s="51"/>
      <c r="Q105" s="51">
        <v>1</v>
      </c>
      <c r="R105" s="51"/>
      <c r="S105" s="51"/>
      <c r="T105" s="51"/>
      <c r="U105" s="51"/>
      <c r="V105" s="51"/>
      <c r="W105" s="51"/>
      <c r="X105" s="51"/>
      <c r="Y105" s="52">
        <v>813896.12</v>
      </c>
      <c r="Z105" s="52">
        <f>K105*Y105</f>
        <v>813896.12</v>
      </c>
      <c r="AA105" s="24"/>
      <c r="AB105" s="25">
        <f t="shared" si="14"/>
        <v>0</v>
      </c>
      <c r="AC105" s="24"/>
      <c r="AD105" s="25">
        <f t="shared" si="15"/>
        <v>0</v>
      </c>
      <c r="AE105" s="19"/>
      <c r="AF105" s="19"/>
      <c r="AG105" s="19"/>
      <c r="AH105" s="19"/>
      <c r="AI105" s="19"/>
    </row>
    <row r="106" spans="1:35" s="28" customFormat="1" ht="30" customHeight="1" x14ac:dyDescent="0.2">
      <c r="A106" s="70"/>
      <c r="B106" s="46">
        <v>2</v>
      </c>
      <c r="C106" s="47" t="s">
        <v>288</v>
      </c>
      <c r="D106" s="48" t="s">
        <v>289</v>
      </c>
      <c r="E106" s="49" t="s">
        <v>32</v>
      </c>
      <c r="F106" s="47" t="s">
        <v>290</v>
      </c>
      <c r="G106" s="47" t="s">
        <v>34</v>
      </c>
      <c r="H106" s="47" t="s">
        <v>60</v>
      </c>
      <c r="I106" s="47" t="s">
        <v>61</v>
      </c>
      <c r="J106" s="47" t="s">
        <v>62</v>
      </c>
      <c r="K106" s="50">
        <f>SUM(L106:X106)</f>
        <v>1</v>
      </c>
      <c r="L106" s="51"/>
      <c r="M106" s="51">
        <v>1</v>
      </c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2">
        <v>106964.86</v>
      </c>
      <c r="Z106" s="52">
        <f>K106*Y106</f>
        <v>106964.86</v>
      </c>
      <c r="AA106" s="24"/>
      <c r="AB106" s="25">
        <f t="shared" si="14"/>
        <v>0</v>
      </c>
      <c r="AC106" s="24"/>
      <c r="AD106" s="25">
        <f t="shared" si="15"/>
        <v>0</v>
      </c>
      <c r="AE106" s="19"/>
      <c r="AF106" s="19"/>
      <c r="AG106" s="19"/>
      <c r="AH106" s="19"/>
      <c r="AI106" s="19"/>
    </row>
    <row r="107" spans="1:35" s="28" customFormat="1" ht="30" customHeight="1" x14ac:dyDescent="0.2">
      <c r="A107" s="70"/>
      <c r="B107" s="46">
        <v>3</v>
      </c>
      <c r="C107" s="47" t="s">
        <v>291</v>
      </c>
      <c r="D107" s="48" t="s">
        <v>292</v>
      </c>
      <c r="E107" s="49" t="s">
        <v>32</v>
      </c>
      <c r="F107" s="47" t="s">
        <v>293</v>
      </c>
      <c r="G107" s="47" t="s">
        <v>34</v>
      </c>
      <c r="H107" s="47" t="s">
        <v>60</v>
      </c>
      <c r="I107" s="47" t="s">
        <v>61</v>
      </c>
      <c r="J107" s="47" t="s">
        <v>62</v>
      </c>
      <c r="K107" s="50">
        <f>SUM(L107:X107)</f>
        <v>1</v>
      </c>
      <c r="L107" s="51"/>
      <c r="M107" s="51">
        <v>1</v>
      </c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2">
        <v>407570.28</v>
      </c>
      <c r="Z107" s="52">
        <f>K107*Y107</f>
        <v>407570.28</v>
      </c>
      <c r="AA107" s="24"/>
      <c r="AB107" s="25">
        <f t="shared" si="14"/>
        <v>0</v>
      </c>
      <c r="AC107" s="24"/>
      <c r="AD107" s="25">
        <f t="shared" si="15"/>
        <v>0</v>
      </c>
      <c r="AE107" s="19"/>
      <c r="AF107" s="19"/>
      <c r="AG107" s="19"/>
      <c r="AH107" s="19"/>
      <c r="AI107" s="19"/>
    </row>
    <row r="108" spans="1:35" s="28" customFormat="1" ht="30" customHeight="1" x14ac:dyDescent="0.2">
      <c r="A108" s="70"/>
      <c r="B108" s="46">
        <v>4</v>
      </c>
      <c r="C108" s="47" t="s">
        <v>175</v>
      </c>
      <c r="D108" s="48" t="s">
        <v>294</v>
      </c>
      <c r="E108" s="49" t="s">
        <v>32</v>
      </c>
      <c r="F108" s="47" t="s">
        <v>295</v>
      </c>
      <c r="G108" s="47" t="s">
        <v>34</v>
      </c>
      <c r="H108" s="47" t="s">
        <v>60</v>
      </c>
      <c r="I108" s="47" t="s">
        <v>61</v>
      </c>
      <c r="J108" s="47" t="s">
        <v>62</v>
      </c>
      <c r="K108" s="50">
        <f>SUM(L108:X108)</f>
        <v>1</v>
      </c>
      <c r="L108" s="51"/>
      <c r="M108" s="51"/>
      <c r="N108" s="51"/>
      <c r="O108" s="51"/>
      <c r="P108" s="51">
        <v>1</v>
      </c>
      <c r="Q108" s="51"/>
      <c r="R108" s="51"/>
      <c r="S108" s="51"/>
      <c r="T108" s="51"/>
      <c r="U108" s="51"/>
      <c r="V108" s="51"/>
      <c r="W108" s="51"/>
      <c r="X108" s="51"/>
      <c r="Y108" s="52">
        <v>447788.75</v>
      </c>
      <c r="Z108" s="52">
        <f>K108*Y108</f>
        <v>447788.75</v>
      </c>
      <c r="AA108" s="24"/>
      <c r="AB108" s="25">
        <f t="shared" si="14"/>
        <v>0</v>
      </c>
      <c r="AC108" s="24"/>
      <c r="AD108" s="25">
        <f t="shared" si="15"/>
        <v>0</v>
      </c>
      <c r="AE108" s="19"/>
      <c r="AF108" s="19"/>
      <c r="AG108" s="19"/>
      <c r="AH108" s="19"/>
      <c r="AI108" s="19"/>
    </row>
    <row r="109" spans="1:35" s="28" customFormat="1" ht="30" customHeight="1" x14ac:dyDescent="0.2">
      <c r="A109" s="70"/>
      <c r="B109" s="46">
        <v>5</v>
      </c>
      <c r="C109" s="47" t="s">
        <v>296</v>
      </c>
      <c r="D109" s="48" t="s">
        <v>297</v>
      </c>
      <c r="E109" s="49" t="s">
        <v>32</v>
      </c>
      <c r="F109" s="47" t="s">
        <v>121</v>
      </c>
      <c r="G109" s="47" t="s">
        <v>34</v>
      </c>
      <c r="H109" s="47" t="s">
        <v>42</v>
      </c>
      <c r="I109" s="47" t="s">
        <v>42</v>
      </c>
      <c r="J109" s="47" t="s">
        <v>43</v>
      </c>
      <c r="K109" s="50">
        <f t="shared" ref="K109" si="24">SUM(L109:X109)</f>
        <v>2</v>
      </c>
      <c r="L109" s="51"/>
      <c r="M109" s="51">
        <v>2</v>
      </c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2">
        <v>225416.67</v>
      </c>
      <c r="Z109" s="52">
        <f t="shared" ref="Z109" si="25">K109*Y109</f>
        <v>450833.34</v>
      </c>
      <c r="AA109" s="24"/>
      <c r="AB109" s="25">
        <f t="shared" si="14"/>
        <v>0</v>
      </c>
      <c r="AC109" s="24"/>
      <c r="AD109" s="25">
        <f t="shared" si="15"/>
        <v>0</v>
      </c>
      <c r="AE109" s="19"/>
      <c r="AF109" s="19"/>
      <c r="AG109" s="19"/>
      <c r="AH109" s="19"/>
      <c r="AI109" s="19"/>
    </row>
    <row r="110" spans="1:35" s="28" customFormat="1" ht="30" customHeight="1" x14ac:dyDescent="0.2">
      <c r="A110" s="70"/>
      <c r="B110" s="46">
        <v>6</v>
      </c>
      <c r="C110" s="47" t="s">
        <v>298</v>
      </c>
      <c r="D110" s="48" t="s">
        <v>299</v>
      </c>
      <c r="E110" s="49" t="s">
        <v>32</v>
      </c>
      <c r="F110" s="47" t="s">
        <v>300</v>
      </c>
      <c r="G110" s="47" t="s">
        <v>34</v>
      </c>
      <c r="H110" s="47" t="s">
        <v>44</v>
      </c>
      <c r="I110" s="47" t="s">
        <v>44</v>
      </c>
      <c r="J110" s="47" t="s">
        <v>45</v>
      </c>
      <c r="K110" s="50">
        <f>SUM(L110:X110)</f>
        <v>1</v>
      </c>
      <c r="L110" s="51"/>
      <c r="M110" s="51">
        <v>1</v>
      </c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2">
        <v>43616.67</v>
      </c>
      <c r="Z110" s="52">
        <f>K110*Y110</f>
        <v>43616.67</v>
      </c>
      <c r="AA110" s="24"/>
      <c r="AB110" s="25">
        <f t="shared" si="14"/>
        <v>0</v>
      </c>
      <c r="AC110" s="24"/>
      <c r="AD110" s="25">
        <f t="shared" si="15"/>
        <v>0</v>
      </c>
      <c r="AE110" s="19"/>
      <c r="AF110" s="19"/>
      <c r="AG110" s="19"/>
      <c r="AH110" s="19"/>
      <c r="AI110" s="19"/>
    </row>
    <row r="111" spans="1:35" s="28" customFormat="1" ht="30" customHeight="1" x14ac:dyDescent="0.2">
      <c r="A111" s="70"/>
      <c r="B111" s="46">
        <v>7</v>
      </c>
      <c r="C111" s="47" t="s">
        <v>301</v>
      </c>
      <c r="D111" s="48" t="s">
        <v>302</v>
      </c>
      <c r="E111" s="49" t="s">
        <v>32</v>
      </c>
      <c r="F111" s="47" t="s">
        <v>303</v>
      </c>
      <c r="G111" s="47" t="s">
        <v>34</v>
      </c>
      <c r="H111" s="47" t="s">
        <v>35</v>
      </c>
      <c r="I111" s="47" t="s">
        <v>148</v>
      </c>
      <c r="J111" s="47" t="s">
        <v>36</v>
      </c>
      <c r="K111" s="50">
        <f>SUM(L111:X111)</f>
        <v>1</v>
      </c>
      <c r="L111" s="51"/>
      <c r="M111" s="51"/>
      <c r="N111" s="51"/>
      <c r="O111" s="51">
        <v>1</v>
      </c>
      <c r="P111" s="51"/>
      <c r="Q111" s="51"/>
      <c r="R111" s="51"/>
      <c r="S111" s="51"/>
      <c r="T111" s="51"/>
      <c r="U111" s="51"/>
      <c r="V111" s="51"/>
      <c r="W111" s="51"/>
      <c r="X111" s="51"/>
      <c r="Y111" s="52">
        <v>1774352.5</v>
      </c>
      <c r="Z111" s="52">
        <f>K111*Y111</f>
        <v>1774352.5</v>
      </c>
      <c r="AA111" s="24"/>
      <c r="AB111" s="25">
        <f t="shared" si="12"/>
        <v>0</v>
      </c>
      <c r="AC111" s="24"/>
      <c r="AD111" s="25">
        <f t="shared" si="13"/>
        <v>0</v>
      </c>
      <c r="AE111" s="19"/>
      <c r="AF111" s="19"/>
      <c r="AG111" s="19"/>
      <c r="AH111" s="19"/>
      <c r="AI111" s="19"/>
    </row>
    <row r="112" spans="1:35" s="28" customFormat="1" ht="30" customHeight="1" x14ac:dyDescent="0.2">
      <c r="A112" s="67"/>
      <c r="B112" s="46"/>
      <c r="C112" s="47"/>
      <c r="D112" s="48"/>
      <c r="E112" s="49"/>
      <c r="F112" s="47"/>
      <c r="G112" s="47"/>
      <c r="H112" s="47"/>
      <c r="I112" s="47"/>
      <c r="J112" s="47"/>
      <c r="K112" s="50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2"/>
      <c r="Z112" s="63">
        <f>SUM(Z105:Z111)</f>
        <v>4045022.52</v>
      </c>
      <c r="AA112" s="24"/>
      <c r="AB112" s="25"/>
      <c r="AC112" s="24"/>
      <c r="AD112" s="25"/>
      <c r="AE112" s="19"/>
      <c r="AF112" s="19"/>
      <c r="AG112" s="19"/>
      <c r="AH112" s="19"/>
      <c r="AI112" s="19"/>
    </row>
    <row r="113" spans="1:35" s="28" customFormat="1" ht="30" customHeight="1" x14ac:dyDescent="0.2">
      <c r="A113" s="68">
        <v>13</v>
      </c>
      <c r="B113" s="27">
        <v>1</v>
      </c>
      <c r="C113" s="31" t="s">
        <v>304</v>
      </c>
      <c r="D113" s="38" t="s">
        <v>305</v>
      </c>
      <c r="E113" s="37" t="s">
        <v>32</v>
      </c>
      <c r="F113" s="31" t="s">
        <v>306</v>
      </c>
      <c r="G113" s="31" t="s">
        <v>34</v>
      </c>
      <c r="H113" s="31" t="s">
        <v>60</v>
      </c>
      <c r="I113" s="31" t="s">
        <v>61</v>
      </c>
      <c r="J113" s="31" t="s">
        <v>62</v>
      </c>
      <c r="K113" s="32">
        <f t="shared" ref="K113" si="26">SUM(L113:X113)</f>
        <v>2</v>
      </c>
      <c r="L113" s="33"/>
      <c r="M113" s="33">
        <v>1</v>
      </c>
      <c r="N113" s="33">
        <v>1</v>
      </c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42">
        <v>2027448.62</v>
      </c>
      <c r="Z113" s="42">
        <f t="shared" ref="Z113" si="27">K113*Y113</f>
        <v>4054897.24</v>
      </c>
      <c r="AA113" s="24"/>
      <c r="AB113" s="25">
        <f t="shared" si="12"/>
        <v>0</v>
      </c>
      <c r="AC113" s="24"/>
      <c r="AD113" s="25">
        <f t="shared" si="13"/>
        <v>0</v>
      </c>
      <c r="AE113" s="19"/>
      <c r="AF113" s="19"/>
      <c r="AG113" s="19"/>
      <c r="AH113" s="19"/>
      <c r="AI113" s="19"/>
    </row>
    <row r="114" spans="1:35" s="28" customFormat="1" ht="30" customHeight="1" x14ac:dyDescent="0.2">
      <c r="A114" s="69"/>
      <c r="B114" s="27"/>
      <c r="C114" s="31"/>
      <c r="D114" s="38"/>
      <c r="E114" s="37"/>
      <c r="F114" s="31"/>
      <c r="G114" s="31"/>
      <c r="H114" s="31"/>
      <c r="I114" s="31"/>
      <c r="J114" s="31"/>
      <c r="K114" s="32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42"/>
      <c r="Z114" s="61">
        <f>SUM(Z113)</f>
        <v>4054897.24</v>
      </c>
      <c r="AA114" s="24"/>
      <c r="AB114" s="25"/>
      <c r="AC114" s="24"/>
      <c r="AD114" s="25"/>
      <c r="AE114" s="19"/>
      <c r="AF114" s="19"/>
      <c r="AG114" s="19"/>
      <c r="AH114" s="19"/>
      <c r="AI114" s="19"/>
    </row>
    <row r="115" spans="1:35" s="28" customFormat="1" ht="30" customHeight="1" x14ac:dyDescent="0.2">
      <c r="A115" s="66">
        <v>14</v>
      </c>
      <c r="B115" s="46">
        <v>1</v>
      </c>
      <c r="C115" s="47" t="s">
        <v>307</v>
      </c>
      <c r="D115" s="48" t="s">
        <v>308</v>
      </c>
      <c r="E115" s="49" t="s">
        <v>32</v>
      </c>
      <c r="F115" s="47" t="s">
        <v>309</v>
      </c>
      <c r="G115" s="47" t="s">
        <v>34</v>
      </c>
      <c r="H115" s="47" t="s">
        <v>60</v>
      </c>
      <c r="I115" s="47" t="s">
        <v>61</v>
      </c>
      <c r="J115" s="47" t="s">
        <v>62</v>
      </c>
      <c r="K115" s="50">
        <f>SUM(L115:X115)</f>
        <v>10</v>
      </c>
      <c r="L115" s="51"/>
      <c r="M115" s="51">
        <v>5</v>
      </c>
      <c r="N115" s="51">
        <v>5</v>
      </c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2">
        <v>71833.34</v>
      </c>
      <c r="Z115" s="52">
        <f>K115*Y115</f>
        <v>718333.39999999991</v>
      </c>
      <c r="AA115" s="24"/>
      <c r="AB115" s="25">
        <f t="shared" si="12"/>
        <v>0</v>
      </c>
      <c r="AC115" s="24"/>
      <c r="AD115" s="25">
        <f t="shared" si="13"/>
        <v>0</v>
      </c>
      <c r="AE115" s="19"/>
      <c r="AF115" s="19"/>
      <c r="AG115" s="19"/>
      <c r="AH115" s="19"/>
      <c r="AI115" s="19"/>
    </row>
    <row r="116" spans="1:35" s="28" customFormat="1" ht="30" customHeight="1" x14ac:dyDescent="0.2">
      <c r="A116" s="67"/>
      <c r="B116" s="46"/>
      <c r="C116" s="47"/>
      <c r="D116" s="48"/>
      <c r="E116" s="49"/>
      <c r="F116" s="47"/>
      <c r="G116" s="47"/>
      <c r="H116" s="47"/>
      <c r="I116" s="47"/>
      <c r="J116" s="47"/>
      <c r="K116" s="50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2"/>
      <c r="Z116" s="63">
        <f>SUM(Z115)</f>
        <v>718333.39999999991</v>
      </c>
      <c r="AA116" s="24"/>
      <c r="AB116" s="25"/>
      <c r="AC116" s="24"/>
      <c r="AD116" s="25"/>
      <c r="AE116" s="19"/>
      <c r="AF116" s="19"/>
      <c r="AG116" s="19"/>
      <c r="AH116" s="19"/>
      <c r="AI116" s="19"/>
    </row>
    <row r="117" spans="1:35" s="28" customFormat="1" ht="30" customHeight="1" x14ac:dyDescent="0.2">
      <c r="A117" s="68">
        <v>15</v>
      </c>
      <c r="B117" s="27">
        <v>1</v>
      </c>
      <c r="C117" s="31" t="s">
        <v>310</v>
      </c>
      <c r="D117" s="38" t="s">
        <v>311</v>
      </c>
      <c r="E117" s="37" t="s">
        <v>32</v>
      </c>
      <c r="F117" s="31" t="s">
        <v>312</v>
      </c>
      <c r="G117" s="31" t="s">
        <v>34</v>
      </c>
      <c r="H117" s="31" t="s">
        <v>60</v>
      </c>
      <c r="I117" s="31" t="s">
        <v>61</v>
      </c>
      <c r="J117" s="31" t="s">
        <v>62</v>
      </c>
      <c r="K117" s="32">
        <f>SUM(L117:X117)</f>
        <v>1</v>
      </c>
      <c r="L117" s="33"/>
      <c r="M117" s="33">
        <v>1</v>
      </c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42">
        <v>1550887.71</v>
      </c>
      <c r="Z117" s="42">
        <f>K117*Y117</f>
        <v>1550887.71</v>
      </c>
      <c r="AA117" s="24"/>
      <c r="AB117" s="25">
        <f t="shared" si="12"/>
        <v>0</v>
      </c>
      <c r="AC117" s="24"/>
      <c r="AD117" s="25">
        <f t="shared" si="13"/>
        <v>0</v>
      </c>
      <c r="AE117" s="19"/>
      <c r="AF117" s="19"/>
      <c r="AG117" s="19"/>
      <c r="AH117" s="19"/>
      <c r="AI117" s="19"/>
    </row>
    <row r="118" spans="1:35" s="28" customFormat="1" ht="30" customHeight="1" x14ac:dyDescent="0.2">
      <c r="A118" s="69"/>
      <c r="B118" s="27"/>
      <c r="C118" s="31"/>
      <c r="D118" s="38"/>
      <c r="E118" s="37"/>
      <c r="F118" s="31"/>
      <c r="G118" s="31"/>
      <c r="H118" s="31"/>
      <c r="I118" s="31"/>
      <c r="J118" s="31"/>
      <c r="K118" s="32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42"/>
      <c r="Z118" s="61">
        <f>SUM(Z117)</f>
        <v>1550887.71</v>
      </c>
      <c r="AA118" s="24"/>
      <c r="AB118" s="25"/>
      <c r="AC118" s="24"/>
      <c r="AD118" s="25"/>
      <c r="AE118" s="19"/>
      <c r="AF118" s="19"/>
      <c r="AG118" s="19"/>
      <c r="AH118" s="19"/>
      <c r="AI118" s="19"/>
    </row>
    <row r="119" spans="1:35" s="28" customFormat="1" ht="30" customHeight="1" x14ac:dyDescent="0.2">
      <c r="A119" s="66">
        <v>16</v>
      </c>
      <c r="B119" s="46">
        <v>1</v>
      </c>
      <c r="C119" s="47" t="s">
        <v>313</v>
      </c>
      <c r="D119" s="48" t="s">
        <v>314</v>
      </c>
      <c r="E119" s="49" t="s">
        <v>32</v>
      </c>
      <c r="F119" s="47" t="s">
        <v>315</v>
      </c>
      <c r="G119" s="47" t="s">
        <v>34</v>
      </c>
      <c r="H119" s="47" t="s">
        <v>60</v>
      </c>
      <c r="I119" s="47" t="s">
        <v>61</v>
      </c>
      <c r="J119" s="47" t="s">
        <v>62</v>
      </c>
      <c r="K119" s="50">
        <f t="shared" ref="K119" si="28">SUM(L119:X119)</f>
        <v>1</v>
      </c>
      <c r="L119" s="51"/>
      <c r="M119" s="51">
        <v>1</v>
      </c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2">
        <v>1475117.5</v>
      </c>
      <c r="Z119" s="52">
        <f t="shared" ref="Z119" si="29">K119*Y119</f>
        <v>1475117.5</v>
      </c>
      <c r="AA119" s="24"/>
      <c r="AB119" s="25">
        <f t="shared" si="12"/>
        <v>0</v>
      </c>
      <c r="AC119" s="24"/>
      <c r="AD119" s="25">
        <f t="shared" si="13"/>
        <v>0</v>
      </c>
      <c r="AE119" s="19"/>
      <c r="AF119" s="19"/>
      <c r="AG119" s="19"/>
      <c r="AH119" s="19"/>
      <c r="AI119" s="19"/>
    </row>
    <row r="120" spans="1:35" s="28" customFormat="1" ht="30" customHeight="1" x14ac:dyDescent="0.2">
      <c r="A120" s="67"/>
      <c r="B120" s="46"/>
      <c r="C120" s="47"/>
      <c r="D120" s="48"/>
      <c r="E120" s="49"/>
      <c r="F120" s="47"/>
      <c r="G120" s="47"/>
      <c r="H120" s="47"/>
      <c r="I120" s="47"/>
      <c r="J120" s="47"/>
      <c r="K120" s="50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2"/>
      <c r="Z120" s="63">
        <f>SUM(Z119)</f>
        <v>1475117.5</v>
      </c>
      <c r="AA120" s="24"/>
      <c r="AB120" s="25"/>
      <c r="AC120" s="24"/>
      <c r="AD120" s="25"/>
      <c r="AE120" s="19"/>
      <c r="AF120" s="19"/>
      <c r="AG120" s="19"/>
      <c r="AH120" s="19"/>
      <c r="AI120" s="19"/>
    </row>
    <row r="121" spans="1:35" s="28" customFormat="1" ht="30" customHeight="1" x14ac:dyDescent="0.2">
      <c r="A121" s="68">
        <v>17</v>
      </c>
      <c r="B121" s="27">
        <v>1</v>
      </c>
      <c r="C121" s="31" t="s">
        <v>316</v>
      </c>
      <c r="D121" s="38" t="s">
        <v>327</v>
      </c>
      <c r="E121" s="37" t="s">
        <v>32</v>
      </c>
      <c r="F121" s="31" t="s">
        <v>317</v>
      </c>
      <c r="G121" s="31" t="s">
        <v>34</v>
      </c>
      <c r="H121" s="31" t="s">
        <v>60</v>
      </c>
      <c r="I121" s="31" t="s">
        <v>61</v>
      </c>
      <c r="J121" s="31" t="s">
        <v>62</v>
      </c>
      <c r="K121" s="32">
        <f>SUM(L121:X121)</f>
        <v>7</v>
      </c>
      <c r="L121" s="33"/>
      <c r="M121" s="33">
        <v>7</v>
      </c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42">
        <v>491875</v>
      </c>
      <c r="Z121" s="42">
        <f>K121*Y121</f>
        <v>3443125</v>
      </c>
      <c r="AA121" s="24"/>
      <c r="AB121" s="25">
        <f t="shared" si="12"/>
        <v>0</v>
      </c>
      <c r="AC121" s="24"/>
      <c r="AD121" s="25">
        <f t="shared" si="13"/>
        <v>0</v>
      </c>
      <c r="AE121" s="19"/>
      <c r="AF121" s="19"/>
      <c r="AG121" s="19"/>
      <c r="AH121" s="19"/>
      <c r="AI121" s="19"/>
    </row>
    <row r="122" spans="1:35" s="28" customFormat="1" ht="30" customHeight="1" x14ac:dyDescent="0.2">
      <c r="A122" s="69"/>
      <c r="B122" s="27"/>
      <c r="C122" s="31"/>
      <c r="D122" s="38"/>
      <c r="E122" s="37"/>
      <c r="F122" s="31"/>
      <c r="G122" s="31"/>
      <c r="H122" s="31"/>
      <c r="I122" s="31"/>
      <c r="J122" s="31"/>
      <c r="K122" s="32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42"/>
      <c r="Z122" s="61">
        <f>SUM(Z121)</f>
        <v>3443125</v>
      </c>
      <c r="AA122" s="24"/>
      <c r="AB122" s="25"/>
      <c r="AC122" s="24"/>
      <c r="AD122" s="25"/>
      <c r="AE122" s="19"/>
      <c r="AF122" s="19"/>
      <c r="AG122" s="19"/>
      <c r="AH122" s="19"/>
      <c r="AI122" s="19"/>
    </row>
    <row r="123" spans="1:35" s="28" customFormat="1" ht="30" customHeight="1" x14ac:dyDescent="0.2">
      <c r="A123" s="66">
        <v>18</v>
      </c>
      <c r="B123" s="46">
        <v>1</v>
      </c>
      <c r="C123" s="47" t="s">
        <v>318</v>
      </c>
      <c r="D123" s="48" t="s">
        <v>319</v>
      </c>
      <c r="E123" s="49" t="s">
        <v>32</v>
      </c>
      <c r="F123" s="47" t="s">
        <v>320</v>
      </c>
      <c r="G123" s="47" t="s">
        <v>34</v>
      </c>
      <c r="H123" s="47" t="s">
        <v>44</v>
      </c>
      <c r="I123" s="47" t="s">
        <v>44</v>
      </c>
      <c r="J123" s="47" t="s">
        <v>45</v>
      </c>
      <c r="K123" s="50">
        <f t="shared" ref="K123" si="30">SUM(L123:X123)</f>
        <v>2</v>
      </c>
      <c r="L123" s="51"/>
      <c r="M123" s="51">
        <v>2</v>
      </c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2">
        <v>12694.45</v>
      </c>
      <c r="Z123" s="52">
        <f t="shared" ref="Z123" si="31">K123*Y123</f>
        <v>25388.9</v>
      </c>
      <c r="AA123" s="24"/>
      <c r="AB123" s="25">
        <f t="shared" si="12"/>
        <v>0</v>
      </c>
      <c r="AC123" s="24"/>
      <c r="AD123" s="25">
        <f t="shared" si="13"/>
        <v>0</v>
      </c>
      <c r="AE123" s="19"/>
      <c r="AF123" s="19"/>
      <c r="AG123" s="19"/>
      <c r="AH123" s="19"/>
      <c r="AI123" s="19"/>
    </row>
    <row r="124" spans="1:35" s="28" customFormat="1" ht="30" customHeight="1" x14ac:dyDescent="0.2">
      <c r="A124" s="70"/>
      <c r="B124" s="46">
        <v>2</v>
      </c>
      <c r="C124" s="47" t="s">
        <v>321</v>
      </c>
      <c r="D124" s="48" t="s">
        <v>322</v>
      </c>
      <c r="E124" s="49" t="s">
        <v>32</v>
      </c>
      <c r="F124" s="47" t="s">
        <v>41</v>
      </c>
      <c r="G124" s="47" t="s">
        <v>34</v>
      </c>
      <c r="H124" s="47" t="s">
        <v>44</v>
      </c>
      <c r="I124" s="47" t="s">
        <v>44</v>
      </c>
      <c r="J124" s="47" t="s">
        <v>45</v>
      </c>
      <c r="K124" s="50">
        <f>SUM(L124:X124)</f>
        <v>1</v>
      </c>
      <c r="L124" s="51"/>
      <c r="M124" s="51">
        <v>1</v>
      </c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2">
        <v>671041.67000000004</v>
      </c>
      <c r="Z124" s="52">
        <f>K124*Y124</f>
        <v>671041.67000000004</v>
      </c>
      <c r="AA124" s="24"/>
      <c r="AB124" s="25">
        <f t="shared" ref="AB124" si="32">AA124*K124</f>
        <v>0</v>
      </c>
      <c r="AC124" s="24"/>
      <c r="AD124" s="25">
        <f t="shared" ref="AD124" si="33">AC124*K124</f>
        <v>0</v>
      </c>
      <c r="AE124" s="19"/>
      <c r="AF124" s="19"/>
      <c r="AG124" s="19"/>
      <c r="AH124" s="19"/>
      <c r="AI124" s="19"/>
    </row>
    <row r="125" spans="1:35" s="28" customFormat="1" ht="30" customHeight="1" x14ac:dyDescent="0.2">
      <c r="A125" s="67"/>
      <c r="B125" s="46"/>
      <c r="C125" s="47"/>
      <c r="D125" s="48"/>
      <c r="E125" s="49"/>
      <c r="F125" s="47"/>
      <c r="G125" s="47"/>
      <c r="H125" s="47"/>
      <c r="I125" s="47"/>
      <c r="J125" s="47"/>
      <c r="K125" s="50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2"/>
      <c r="Z125" s="63">
        <f>SUM(Z123:Z124)</f>
        <v>696430.57000000007</v>
      </c>
      <c r="AA125" s="24"/>
      <c r="AB125" s="25"/>
      <c r="AC125" s="24"/>
      <c r="AD125" s="25"/>
      <c r="AE125" s="19"/>
      <c r="AF125" s="19"/>
      <c r="AG125" s="19"/>
      <c r="AH125" s="19"/>
      <c r="AI125" s="19"/>
    </row>
    <row r="126" spans="1:35" ht="15" x14ac:dyDescent="0.25">
      <c r="C126" s="10"/>
      <c r="D126" s="9"/>
      <c r="E126" s="9"/>
      <c r="F126" s="9"/>
      <c r="G126" s="9"/>
      <c r="H126" s="9"/>
      <c r="I126"/>
      <c r="J126"/>
      <c r="K126" s="41">
        <f>SUM(K124:K125)</f>
        <v>1</v>
      </c>
      <c r="Y126" s="64"/>
      <c r="Z126" s="65">
        <f>SUM(Z10:Z125)/2</f>
        <v>54420639.209999993</v>
      </c>
    </row>
    <row r="127" spans="1:35" ht="35.25" customHeight="1" x14ac:dyDescent="0.2">
      <c r="B127" s="75" t="s">
        <v>31</v>
      </c>
      <c r="C127" s="75"/>
      <c r="D127" s="75"/>
      <c r="E127" s="39"/>
      <c r="F127" s="76" t="s">
        <v>323</v>
      </c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8"/>
      <c r="AA127" s="35"/>
      <c r="AB127" s="35"/>
      <c r="AC127" s="35"/>
      <c r="AD127" s="35"/>
      <c r="AE127" s="35"/>
      <c r="AF127" s="35"/>
      <c r="AG127" s="35"/>
      <c r="AH127" s="35"/>
      <c r="AI127" s="34"/>
    </row>
    <row r="128" spans="1:35" ht="15" x14ac:dyDescent="0.2">
      <c r="C128" s="79"/>
      <c r="D128" s="79"/>
      <c r="E128" s="40"/>
      <c r="F128" s="13" t="s">
        <v>15</v>
      </c>
      <c r="G128" s="14"/>
      <c r="H128" s="10"/>
      <c r="I128"/>
      <c r="J128"/>
    </row>
    <row r="129" spans="3:10" ht="15" x14ac:dyDescent="0.25">
      <c r="C129" s="9"/>
      <c r="D129" s="10"/>
      <c r="E129" s="10"/>
      <c r="F129" s="10"/>
      <c r="G129" s="13"/>
      <c r="H129" s="15"/>
      <c r="I129"/>
      <c r="J129"/>
    </row>
    <row r="130" spans="3:10" ht="15" x14ac:dyDescent="0.2">
      <c r="C130" s="79"/>
      <c r="D130" s="79"/>
      <c r="E130" s="40"/>
      <c r="F130" s="13" t="s">
        <v>16</v>
      </c>
      <c r="G130" s="13"/>
      <c r="H130" s="15"/>
      <c r="I130"/>
      <c r="J130"/>
    </row>
    <row r="131" spans="3:10" ht="15" x14ac:dyDescent="0.25">
      <c r="C131" s="9"/>
      <c r="D131" s="10"/>
      <c r="E131" s="10"/>
      <c r="F131" s="12"/>
      <c r="G131" s="12"/>
      <c r="H131" s="12"/>
      <c r="I131"/>
      <c r="J131"/>
    </row>
    <row r="132" spans="3:10" ht="15" x14ac:dyDescent="0.2">
      <c r="C132" s="79"/>
      <c r="D132" s="79"/>
      <c r="E132" s="40"/>
      <c r="F132" s="16" t="s">
        <v>17</v>
      </c>
      <c r="G132" s="12"/>
      <c r="H132" s="12"/>
      <c r="I132"/>
      <c r="J132"/>
    </row>
    <row r="133" spans="3:10" ht="15" x14ac:dyDescent="0.2">
      <c r="C133" s="17"/>
      <c r="D133" s="11"/>
      <c r="E133" s="11"/>
      <c r="F133" s="12"/>
      <c r="G133" s="12"/>
      <c r="H133" s="12"/>
      <c r="I133"/>
      <c r="J133"/>
    </row>
    <row r="134" spans="3:10" ht="15" x14ac:dyDescent="0.2">
      <c r="C134" s="17"/>
      <c r="D134" s="11"/>
      <c r="E134" s="11"/>
      <c r="F134" s="12"/>
      <c r="G134" s="12"/>
      <c r="H134" s="12"/>
      <c r="I134"/>
      <c r="J134"/>
    </row>
    <row r="135" spans="3:10" ht="15" x14ac:dyDescent="0.2">
      <c r="C135" s="18"/>
      <c r="D135" s="12"/>
      <c r="E135" s="12"/>
      <c r="F135" s="12"/>
      <c r="G135" s="12"/>
      <c r="H135" s="12"/>
      <c r="I135"/>
      <c r="J135"/>
    </row>
    <row r="136" spans="3:10" ht="15" x14ac:dyDescent="0.25">
      <c r="C136" s="9"/>
      <c r="D136" s="12" t="s">
        <v>26</v>
      </c>
      <c r="E136" s="12"/>
      <c r="F136" s="10"/>
      <c r="G136" s="10"/>
      <c r="H136" s="10"/>
    </row>
    <row r="137" spans="3:10" ht="15" x14ac:dyDescent="0.25">
      <c r="C137" s="9"/>
      <c r="D137" s="10"/>
      <c r="E137" s="10"/>
      <c r="F137" s="10"/>
      <c r="G137" s="10"/>
      <c r="H137" s="10"/>
    </row>
    <row r="138" spans="3:10" ht="15" x14ac:dyDescent="0.25">
      <c r="C138" s="9"/>
      <c r="D138" s="10"/>
      <c r="E138" s="10"/>
      <c r="F138" s="10"/>
      <c r="G138" s="10"/>
      <c r="H138" s="10"/>
    </row>
    <row r="139" spans="3:10" ht="15" x14ac:dyDescent="0.25">
      <c r="C139" s="9"/>
      <c r="D139" s="10"/>
      <c r="E139" s="10"/>
      <c r="F139" s="10"/>
      <c r="G139" s="10"/>
      <c r="H139" s="10"/>
    </row>
    <row r="140" spans="3:10" ht="15" x14ac:dyDescent="0.25">
      <c r="C140" s="9"/>
      <c r="D140" s="10"/>
      <c r="E140" s="10"/>
      <c r="F140" s="10"/>
      <c r="G140" s="10"/>
      <c r="H140" s="10"/>
    </row>
    <row r="141" spans="3:10" ht="15" x14ac:dyDescent="0.25">
      <c r="C141" s="9"/>
      <c r="D141" s="10"/>
      <c r="E141" s="10"/>
      <c r="F141" s="10"/>
      <c r="G141" s="10"/>
      <c r="H141" s="10"/>
    </row>
    <row r="142" spans="3:10" ht="15" x14ac:dyDescent="0.25">
      <c r="C142" s="9"/>
      <c r="D142" s="10"/>
      <c r="E142" s="10"/>
      <c r="F142" s="10"/>
      <c r="G142" s="10"/>
      <c r="H142" s="10"/>
    </row>
  </sheetData>
  <autoFilter ref="A9:AI128"/>
  <mergeCells count="26">
    <mergeCell ref="AA7:AI7"/>
    <mergeCell ref="B127:D127"/>
    <mergeCell ref="F127:Z127"/>
    <mergeCell ref="C132:D132"/>
    <mergeCell ref="C130:D130"/>
    <mergeCell ref="L7:X7"/>
    <mergeCell ref="C128:D128"/>
    <mergeCell ref="D8:E8"/>
    <mergeCell ref="A10:A11"/>
    <mergeCell ref="A12:A13"/>
    <mergeCell ref="A14:A15"/>
    <mergeCell ref="A16:A34"/>
    <mergeCell ref="A35:A41"/>
    <mergeCell ref="A42:A49"/>
    <mergeCell ref="A50:A56"/>
    <mergeCell ref="A57:A81"/>
    <mergeCell ref="A82:A96"/>
    <mergeCell ref="A97:A102"/>
    <mergeCell ref="A119:A120"/>
    <mergeCell ref="A121:A122"/>
    <mergeCell ref="A123:A125"/>
    <mergeCell ref="A103:A104"/>
    <mergeCell ref="A105:A112"/>
    <mergeCell ref="A113:A114"/>
    <mergeCell ref="A115:A116"/>
    <mergeCell ref="A117:A118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2024-02-21T11:44:48Z</dcterms:modified>
</cp:coreProperties>
</file>