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6" i="1"/>
  <c r="G21" i="1" l="1"/>
  <c r="G22" i="1" s="1"/>
  <c r="G23" i="1" s="1"/>
</calcChain>
</file>

<file path=xl/sharedStrings.xml><?xml version="1.0" encoding="utf-8"?>
<sst xmlns="http://schemas.openxmlformats.org/spreadsheetml/2006/main" count="46" uniqueCount="41">
  <si>
    <t>на проектные (изыскательские) работы</t>
  </si>
  <si>
    <t>Наименование объекта:</t>
  </si>
  <si>
    <t>Наименование проектной (изыскательской) организации</t>
  </si>
  <si>
    <t>Наименование организации заказчика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</si>
  <si>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</si>
  <si>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</si>
  <si>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</si>
  <si>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</si>
  <si>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</si>
  <si>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</si>
  <si>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Городской водопровод, сооружаемый открытым способом. Диаметр свыше 630 мм. Протяженность свыше 5000 м.</t>
  </si>
  <si>
    <t>Таблица 4. п.12
A=410.14 тыс.руб; B=0.036 тыс.руб;
Xмакс=5000;
Осн. показ. Х=14250 (м) 
Количество = 1</t>
  </si>
  <si>
    <t/>
  </si>
  <si>
    <t>Стадия: Рабочая документация</t>
  </si>
  <si>
    <t>2</t>
  </si>
  <si>
    <t>Временный водопровод, сооружаемый открытым способом. Диаметр свыше 630 мм. Протяженность свыше 5000 м.</t>
  </si>
  <si>
    <t>Таблица 4. п.12
A=410.14 тыс.руб; B=0.036 тыс.руб;
Xмакс=5000;
Осн. показ. Х=4000 (м) 
Количество = 1</t>
  </si>
  <si>
    <t>Временные сооружения (водопровод) необходимые на период производства работ</t>
  </si>
  <si>
    <t>K1 = 0.5
СБЦ Городские инженерные сооружения и коммуникации 2008 г. Глава 2, п.2.11</t>
  </si>
  <si>
    <t>3</t>
  </si>
  <si>
    <t>Итого по смете:</t>
  </si>
  <si>
    <t>4</t>
  </si>
  <si>
    <t>Индекс на I квартал 2024 года на проектные работы к уровню цен 01.01.2001</t>
  </si>
  <si>
    <t>Письмо Минстроя России от 07.03.2024 №13023-ИФ/09</t>
  </si>
  <si>
    <t>Коэф - т 5.81 от п.3
592 455.00 руб * 5.81</t>
  </si>
  <si>
    <t>5</t>
  </si>
  <si>
    <t>Всего по смете:</t>
  </si>
  <si>
    <t>Приложение № 3.8.</t>
  </si>
  <si>
    <t>к договору № _____от "_____"_________2024г.</t>
  </si>
  <si>
    <t>УТВЕРЖДАЮ:</t>
  </si>
  <si>
    <t>СОГЛАСОВАНО:</t>
  </si>
  <si>
    <t>Главный инженер ООО "БВК"</t>
  </si>
  <si>
    <t>___________/О.В. Постоногова/</t>
  </si>
  <si>
    <t>Смета №8</t>
  </si>
  <si>
    <t>ООО "БВК"</t>
  </si>
  <si>
    <t xml:space="preserve">(A + B * (0.4 * Xмакс + 0.6 * Xзад)) * Количество * Кст * K1
</t>
  </si>
  <si>
    <t>Начальник ОПР</t>
  </si>
  <si>
    <t>Е.Н. Моховикова</t>
  </si>
  <si>
    <t>Кст = 0.6</t>
  </si>
  <si>
    <t>(A + B * (0.4 * Xмакс + 0.6 * Xзад)) * Количество * Кст
(410140 руб + 36 руб * (0.4 * 5000 + 0.6 * 14250)) * 1 * 0.6</t>
  </si>
  <si>
    <t>Проектирование строительства магистрального водовода в/з Усолка. Магистральный водовод в/з Усолка до контррезервуаров (30779)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</si>
</sst>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0" fontId="1" fillId="0" borderId="1" applyBorder="0" applyAlignment="0">
      <alignment horizontal="center" wrapText="1"/>
    </xf>
    <xf numFmtId="0" fontId="2" fillId="0" borderId="0">
      <alignment horizontal="center"/>
    </xf>
    <xf numFmtId="164" fontId="1" fillId="0" borderId="0" applyFont="0" applyFill="0" applyBorder="0" applyAlignment="0" applyProtection="0"/>
    <xf numFmtId="0" fontId="2" fillId="0" borderId="0">
      <alignment horizontal="left" vertical="top"/>
    </xf>
  </cellStyleXfs>
  <cellXfs count="60">
    <xf numFmtId="0" fontId="0" fillId="0" borderId="0" xfId="0"/>
    <xf numFmtId="0" fontId="3" fillId="0" borderId="0" xfId="1" applyNumberFormat="1" applyFont="1" applyAlignment="1">
      <alignment horizontal="right"/>
    </xf>
    <xf numFmtId="0" fontId="4" fillId="0" borderId="0" xfId="1" applyNumberFormat="1" applyFont="1" applyBorder="1" applyAlignment="1">
      <alignment horizontal="right" vertical="top"/>
    </xf>
    <xf numFmtId="0" fontId="3" fillId="0" borderId="2" xfId="1" applyNumberFormat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center" wrapText="1"/>
    </xf>
    <xf numFmtId="0" fontId="3" fillId="0" borderId="2" xfId="1" applyNumberFormat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right" vertical="top" wrapText="1"/>
    </xf>
    <xf numFmtId="0" fontId="3" fillId="0" borderId="3" xfId="1" applyNumberFormat="1" applyFont="1" applyBorder="1" applyAlignment="1">
      <alignment horizontal="left" vertical="top" wrapText="1"/>
    </xf>
    <xf numFmtId="4" fontId="3" fillId="0" borderId="3" xfId="1" applyNumberFormat="1" applyFont="1" applyBorder="1" applyAlignment="1">
      <alignment horizontal="right" vertical="top" wrapText="1"/>
    </xf>
    <xf numFmtId="49" fontId="5" fillId="0" borderId="4" xfId="1" applyNumberFormat="1" applyFont="1" applyBorder="1" applyAlignment="1">
      <alignment horizontal="right" vertical="top" wrapText="1"/>
    </xf>
    <xf numFmtId="0" fontId="3" fillId="0" borderId="4" xfId="1" applyNumberFormat="1" applyFont="1" applyBorder="1" applyAlignment="1">
      <alignment horizontal="left" vertical="top" wrapText="1"/>
    </xf>
    <xf numFmtId="0" fontId="3" fillId="0" borderId="4" xfId="1" applyNumberFormat="1" applyFont="1" applyBorder="1" applyAlignment="1">
      <alignment horizontal="right" vertical="top" wrapText="1"/>
    </xf>
    <xf numFmtId="49" fontId="5" fillId="0" borderId="5" xfId="1" applyNumberFormat="1" applyFont="1" applyBorder="1" applyAlignment="1">
      <alignment horizontal="right" vertical="top" wrapText="1"/>
    </xf>
    <xf numFmtId="0" fontId="3" fillId="0" borderId="5" xfId="1" applyNumberFormat="1" applyFont="1" applyBorder="1" applyAlignment="1">
      <alignment horizontal="left" vertical="top" wrapText="1"/>
    </xf>
    <xf numFmtId="4" fontId="3" fillId="0" borderId="5" xfId="1" applyNumberFormat="1" applyFont="1" applyBorder="1" applyAlignment="1">
      <alignment horizontal="right" vertical="top" wrapText="1"/>
    </xf>
    <xf numFmtId="49" fontId="5" fillId="0" borderId="6" xfId="1" applyNumberFormat="1" applyFont="1" applyBorder="1" applyAlignment="1">
      <alignment horizontal="right" vertical="top" wrapText="1"/>
    </xf>
    <xf numFmtId="0" fontId="3" fillId="0" borderId="6" xfId="1" applyNumberFormat="1" applyFont="1" applyBorder="1" applyAlignment="1">
      <alignment horizontal="left" vertical="top" wrapText="1"/>
    </xf>
    <xf numFmtId="0" fontId="3" fillId="0" borderId="6" xfId="1" applyNumberFormat="1" applyFont="1" applyBorder="1" applyAlignment="1">
      <alignment horizontal="right" vertical="top" wrapText="1"/>
    </xf>
    <xf numFmtId="0" fontId="5" fillId="0" borderId="4" xfId="1" applyNumberFormat="1" applyFont="1" applyBorder="1" applyAlignment="1">
      <alignment horizontal="left" vertical="top" wrapText="1"/>
    </xf>
    <xf numFmtId="4" fontId="5" fillId="0" borderId="4" xfId="1" applyNumberFormat="1" applyFont="1" applyBorder="1" applyAlignment="1">
      <alignment horizontal="right" vertical="top" wrapText="1"/>
    </xf>
    <xf numFmtId="49" fontId="5" fillId="0" borderId="1" xfId="1" applyNumberFormat="1" applyFont="1" applyBorder="1" applyAlignment="1">
      <alignment horizontal="right" vertical="top" wrapText="1"/>
    </xf>
    <xf numFmtId="0" fontId="3" fillId="0" borderId="1" xfId="1" applyNumberFormat="1" applyFont="1" applyBorder="1" applyAlignment="1">
      <alignment horizontal="left" vertical="top" wrapText="1"/>
    </xf>
    <xf numFmtId="4" fontId="3" fillId="0" borderId="1" xfId="1" applyNumberFormat="1" applyFont="1" applyBorder="1" applyAlignment="1">
      <alignment horizontal="right" vertical="top" wrapText="1"/>
    </xf>
    <xf numFmtId="0" fontId="5" fillId="0" borderId="1" xfId="1" applyNumberFormat="1" applyFont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righ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16" xfId="1" applyNumberFormat="1" applyFont="1" applyBorder="1" applyAlignment="1">
      <alignment horizontal="center" vertical="top" wrapText="1"/>
    </xf>
    <xf numFmtId="0" fontId="3" fillId="0" borderId="17" xfId="1" applyNumberFormat="1" applyFont="1" applyBorder="1" applyAlignment="1">
      <alignment horizontal="center" vertical="top" wrapText="1"/>
    </xf>
    <xf numFmtId="0" fontId="3" fillId="0" borderId="25" xfId="1" applyNumberFormat="1" applyFont="1" applyBorder="1" applyAlignment="1">
      <alignment horizontal="center" vertical="top" wrapText="1"/>
    </xf>
    <xf numFmtId="0" fontId="3" fillId="0" borderId="18" xfId="1" applyNumberFormat="1" applyFont="1" applyBorder="1" applyAlignment="1">
      <alignment horizontal="center" wrapText="1"/>
    </xf>
    <xf numFmtId="0" fontId="3" fillId="0" borderId="19" xfId="1" applyNumberFormat="1" applyFont="1" applyBorder="1" applyAlignment="1">
      <alignment horizontal="center" wrapText="1"/>
    </xf>
    <xf numFmtId="0" fontId="3" fillId="0" borderId="24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left" vertical="top" wrapText="1"/>
    </xf>
    <xf numFmtId="0" fontId="6" fillId="0" borderId="0" xfId="1" applyNumberFormat="1" applyFont="1" applyBorder="1" applyAlignment="1">
      <alignment horizontal="left" vertical="top" wrapText="1"/>
    </xf>
    <xf numFmtId="0" fontId="3" fillId="0" borderId="0" xfId="1" applyNumberFormat="1" applyFont="1" applyAlignment="1">
      <alignment horizontal="left" vertical="top" wrapText="1"/>
    </xf>
    <xf numFmtId="0" fontId="5" fillId="0" borderId="8" xfId="1" applyNumberFormat="1" applyFont="1" applyBorder="1" applyAlignment="1">
      <alignment horizontal="left" vertical="top" wrapText="1"/>
    </xf>
    <xf numFmtId="0" fontId="5" fillId="0" borderId="11" xfId="1" applyNumberFormat="1" applyFont="1" applyBorder="1" applyAlignment="1">
      <alignment horizontal="left" vertical="top" wrapText="1"/>
    </xf>
    <xf numFmtId="0" fontId="5" fillId="0" borderId="10" xfId="1" applyNumberFormat="1" applyFont="1" applyBorder="1" applyAlignment="1">
      <alignment horizontal="left" vertical="top" wrapText="1"/>
    </xf>
    <xf numFmtId="0" fontId="3" fillId="0" borderId="22" xfId="1" applyNumberFormat="1" applyFont="1" applyBorder="1" applyAlignment="1">
      <alignment horizontal="left" vertical="top" wrapText="1"/>
    </xf>
    <xf numFmtId="0" fontId="3" fillId="0" borderId="23" xfId="1" applyNumberFormat="1" applyFont="1" applyBorder="1" applyAlignment="1">
      <alignment horizontal="left" vertical="top" wrapText="1"/>
    </xf>
    <xf numFmtId="0" fontId="3" fillId="0" borderId="20" xfId="1" applyNumberFormat="1" applyFont="1" applyBorder="1" applyAlignment="1">
      <alignment horizontal="left" vertical="top" wrapText="1"/>
    </xf>
    <xf numFmtId="0" fontId="3" fillId="0" borderId="21" xfId="1" applyNumberFormat="1" applyFont="1" applyBorder="1" applyAlignment="1">
      <alignment horizontal="left" vertical="top" wrapText="1"/>
    </xf>
    <xf numFmtId="0" fontId="5" fillId="0" borderId="12" xfId="1" applyNumberFormat="1" applyFont="1" applyBorder="1" applyAlignment="1">
      <alignment horizontal="left" vertical="top" wrapText="1"/>
    </xf>
    <xf numFmtId="0" fontId="5" fillId="0" borderId="9" xfId="1" applyNumberFormat="1" applyFont="1" applyBorder="1" applyAlignment="1">
      <alignment horizontal="left" vertical="top" wrapText="1"/>
    </xf>
    <xf numFmtId="0" fontId="5" fillId="0" borderId="7" xfId="1" applyNumberFormat="1" applyFont="1" applyBorder="1" applyAlignment="1">
      <alignment horizontal="left" vertical="top" wrapText="1"/>
    </xf>
    <xf numFmtId="0" fontId="3" fillId="0" borderId="13" xfId="1" applyNumberFormat="1" applyFont="1" applyBorder="1" applyAlignment="1">
      <alignment horizontal="left" vertical="top" wrapText="1"/>
    </xf>
    <xf numFmtId="0" fontId="3" fillId="0" borderId="15" xfId="1" applyNumberFormat="1" applyFont="1" applyBorder="1" applyAlignment="1">
      <alignment horizontal="left" vertical="top" wrapText="1"/>
    </xf>
    <xf numFmtId="0" fontId="5" fillId="0" borderId="13" xfId="1" applyNumberFormat="1" applyFont="1" applyBorder="1" applyAlignment="1">
      <alignment horizontal="left" vertical="top" wrapText="1"/>
    </xf>
    <xf numFmtId="0" fontId="5" fillId="0" borderId="15" xfId="1" applyNumberFormat="1" applyFont="1" applyBorder="1" applyAlignment="1">
      <alignment horizontal="left" vertical="top" wrapText="1"/>
    </xf>
    <xf numFmtId="0" fontId="3" fillId="0" borderId="8" xfId="1" applyNumberFormat="1" applyFont="1" applyBorder="1" applyAlignment="1">
      <alignment horizontal="left" vertical="top" wrapText="1"/>
    </xf>
    <xf numFmtId="0" fontId="3" fillId="0" borderId="11" xfId="1" applyNumberFormat="1" applyFont="1" applyBorder="1" applyAlignment="1">
      <alignment horizontal="left" vertical="top" wrapText="1"/>
    </xf>
    <xf numFmtId="0" fontId="3" fillId="0" borderId="10" xfId="1" applyNumberFormat="1" applyFont="1" applyBorder="1" applyAlignment="1">
      <alignment horizontal="left" vertical="top" wrapText="1"/>
    </xf>
    <xf numFmtId="0" fontId="3" fillId="0" borderId="14" xfId="1" applyNumberFormat="1" applyFont="1" applyBorder="1" applyAlignment="1">
      <alignment horizontal="left" vertical="top" wrapText="1"/>
    </xf>
    <xf numFmtId="0" fontId="3" fillId="0" borderId="12" xfId="1" applyNumberFormat="1" applyFont="1" applyBorder="1" applyAlignment="1">
      <alignment horizontal="left" vertical="top" wrapText="1"/>
    </xf>
    <xf numFmtId="0" fontId="3" fillId="0" borderId="9" xfId="1" applyNumberFormat="1" applyFont="1" applyBorder="1" applyAlignment="1">
      <alignment horizontal="left" vertical="top" wrapText="1"/>
    </xf>
    <xf numFmtId="0" fontId="3" fillId="0" borderId="7" xfId="1" applyNumberFormat="1" applyFont="1" applyBorder="1" applyAlignment="1">
      <alignment horizontal="left" vertical="top" wrapText="1"/>
    </xf>
  </cellXfs>
  <cellStyles count="7">
    <cellStyle name="Обычный" xfId="0" builtinId="0"/>
    <cellStyle name="Обычный 2" xfId="2"/>
    <cellStyle name="Обычный 3" xfId="1"/>
    <cellStyle name="ПИР" xfId="3"/>
    <cellStyle name="Титул" xfId="4"/>
    <cellStyle name="Финансовый 2" xfId="5"/>
    <cellStyle name="Хвост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="80" zoomScaleNormal="80" workbookViewId="0">
      <selection activeCell="D11" sqref="D11:G11"/>
    </sheetView>
  </sheetViews>
  <sheetFormatPr defaultRowHeight="15" x14ac:dyDescent="0.25"/>
  <cols>
    <col min="3" max="3" width="24" customWidth="1"/>
    <col min="5" max="5" width="26.140625" customWidth="1"/>
    <col min="6" max="6" width="32.7109375" customWidth="1"/>
    <col min="7" max="7" width="37.7109375" customWidth="1"/>
  </cols>
  <sheetData>
    <row r="1" spans="1:8" ht="15.75" x14ac:dyDescent="0.25">
      <c r="A1" s="25"/>
      <c r="B1" s="25"/>
      <c r="C1" s="25"/>
      <c r="D1" s="25"/>
      <c r="E1" s="25"/>
      <c r="F1" s="25"/>
      <c r="G1" s="26" t="s">
        <v>27</v>
      </c>
      <c r="H1" s="25"/>
    </row>
    <row r="2" spans="1:8" ht="15.75" x14ac:dyDescent="0.25">
      <c r="A2" s="25"/>
      <c r="B2" s="25"/>
      <c r="C2" s="25"/>
      <c r="D2" s="25"/>
      <c r="E2" s="25"/>
      <c r="F2" s="27" t="s">
        <v>28</v>
      </c>
      <c r="G2" s="27"/>
      <c r="H2" s="25"/>
    </row>
    <row r="3" spans="1:8" ht="15.75" x14ac:dyDescent="0.25">
      <c r="A3" s="25" t="s">
        <v>30</v>
      </c>
      <c r="B3" s="25"/>
      <c r="C3" s="25"/>
      <c r="D3" s="25"/>
      <c r="E3" s="25"/>
      <c r="F3" s="25"/>
      <c r="G3" s="26" t="s">
        <v>29</v>
      </c>
      <c r="H3" s="25"/>
    </row>
    <row r="4" spans="1:8" ht="15.75" x14ac:dyDescent="0.25">
      <c r="A4" s="25"/>
      <c r="B4" s="25"/>
      <c r="C4" s="25"/>
      <c r="D4" s="25"/>
      <c r="E4" s="25"/>
      <c r="F4" s="25"/>
      <c r="G4" s="25" t="s">
        <v>31</v>
      </c>
      <c r="H4" s="25"/>
    </row>
    <row r="5" spans="1:8" ht="15.75" x14ac:dyDescent="0.25">
      <c r="A5" s="25"/>
      <c r="B5" s="25"/>
      <c r="C5" s="25"/>
      <c r="D5" s="25"/>
      <c r="E5" s="25"/>
      <c r="F5" s="25"/>
      <c r="G5" s="25" t="s">
        <v>32</v>
      </c>
      <c r="H5" s="25"/>
    </row>
    <row r="6" spans="1:8" ht="15.75" x14ac:dyDescent="0.25">
      <c r="A6" s="25"/>
      <c r="B6" s="25"/>
      <c r="C6" s="25"/>
      <c r="D6" s="25"/>
      <c r="E6" s="25"/>
      <c r="F6" s="25"/>
      <c r="G6" s="25"/>
      <c r="H6" s="25"/>
    </row>
    <row r="8" spans="1:8" x14ac:dyDescent="0.25">
      <c r="A8" s="1"/>
      <c r="B8" s="1"/>
      <c r="C8" s="1"/>
      <c r="D8" s="2"/>
      <c r="E8" s="2"/>
      <c r="F8" s="2"/>
      <c r="G8" s="2"/>
    </row>
    <row r="9" spans="1:8" x14ac:dyDescent="0.25">
      <c r="A9" s="34" t="s">
        <v>33</v>
      </c>
      <c r="B9" s="34"/>
      <c r="C9" s="34"/>
      <c r="D9" s="34"/>
      <c r="E9" s="34"/>
      <c r="F9" s="34"/>
      <c r="G9" s="34"/>
    </row>
    <row r="10" spans="1:8" x14ac:dyDescent="0.25">
      <c r="A10" s="35" t="s">
        <v>0</v>
      </c>
      <c r="B10" s="35"/>
      <c r="C10" s="35"/>
      <c r="D10" s="35"/>
      <c r="E10" s="35"/>
      <c r="F10" s="35"/>
      <c r="G10" s="35"/>
    </row>
    <row r="11" spans="1:8" ht="36" customHeight="1" x14ac:dyDescent="0.25">
      <c r="A11" s="36" t="s">
        <v>1</v>
      </c>
      <c r="B11" s="36"/>
      <c r="C11" s="36"/>
      <c r="D11" s="37" t="s">
        <v>40</v>
      </c>
      <c r="E11" s="37"/>
      <c r="F11" s="37"/>
      <c r="G11" s="37"/>
    </row>
    <row r="12" spans="1:8" x14ac:dyDescent="0.25">
      <c r="A12" s="38" t="s">
        <v>2</v>
      </c>
      <c r="B12" s="38"/>
      <c r="C12" s="38"/>
      <c r="D12" s="38"/>
      <c r="E12" s="38"/>
      <c r="F12" s="38"/>
      <c r="G12" s="38"/>
    </row>
    <row r="13" spans="1:8" x14ac:dyDescent="0.25">
      <c r="A13" s="38" t="s">
        <v>3</v>
      </c>
      <c r="B13" s="38"/>
      <c r="C13" s="38"/>
      <c r="D13" s="38" t="s">
        <v>34</v>
      </c>
      <c r="E13" s="38"/>
      <c r="F13" s="38"/>
      <c r="G13" s="38"/>
    </row>
    <row r="14" spans="1:8" ht="60" x14ac:dyDescent="0.25">
      <c r="A14" s="3" t="s">
        <v>4</v>
      </c>
      <c r="B14" s="28" t="s">
        <v>5</v>
      </c>
      <c r="C14" s="29"/>
      <c r="D14" s="28" t="s">
        <v>6</v>
      </c>
      <c r="E14" s="30"/>
      <c r="F14" s="3" t="s">
        <v>7</v>
      </c>
      <c r="G14" s="3" t="s">
        <v>8</v>
      </c>
    </row>
    <row r="15" spans="1:8" x14ac:dyDescent="0.25">
      <c r="A15" s="4" t="s">
        <v>9</v>
      </c>
      <c r="B15" s="31">
        <v>2</v>
      </c>
      <c r="C15" s="32"/>
      <c r="D15" s="31">
        <v>3</v>
      </c>
      <c r="E15" s="33"/>
      <c r="F15" s="5">
        <v>4</v>
      </c>
      <c r="G15" s="5">
        <v>5</v>
      </c>
    </row>
    <row r="16" spans="1:8" ht="75" x14ac:dyDescent="0.25">
      <c r="A16" s="6" t="s">
        <v>9</v>
      </c>
      <c r="B16" s="51" t="s">
        <v>10</v>
      </c>
      <c r="C16" s="52"/>
      <c r="D16" s="49" t="s">
        <v>11</v>
      </c>
      <c r="E16" s="56"/>
      <c r="F16" s="7" t="s">
        <v>39</v>
      </c>
      <c r="G16" s="8">
        <f>(410140+36*(0.4*5000+0.6*14250))*1*0.6</f>
        <v>473964</v>
      </c>
    </row>
    <row r="17" spans="1:7" x14ac:dyDescent="0.25">
      <c r="A17" s="9" t="s">
        <v>12</v>
      </c>
      <c r="B17" s="57" t="s">
        <v>13</v>
      </c>
      <c r="C17" s="58"/>
      <c r="D17" s="57" t="s">
        <v>38</v>
      </c>
      <c r="E17" s="59"/>
      <c r="F17" s="10"/>
      <c r="G17" s="11"/>
    </row>
    <row r="18" spans="1:7" ht="60" x14ac:dyDescent="0.25">
      <c r="A18" s="12" t="s">
        <v>14</v>
      </c>
      <c r="B18" s="51" t="s">
        <v>15</v>
      </c>
      <c r="C18" s="52"/>
      <c r="D18" s="49" t="s">
        <v>16</v>
      </c>
      <c r="E18" s="50"/>
      <c r="F18" s="13" t="s">
        <v>35</v>
      </c>
      <c r="G18" s="14">
        <f>(410140+36*(0.4*5000+0.6*4000))*1*0.6*0.5</f>
        <v>170562</v>
      </c>
    </row>
    <row r="19" spans="1:7" x14ac:dyDescent="0.25">
      <c r="A19" s="15" t="s">
        <v>12</v>
      </c>
      <c r="B19" s="42" t="s">
        <v>13</v>
      </c>
      <c r="C19" s="43"/>
      <c r="D19" s="42" t="s">
        <v>38</v>
      </c>
      <c r="E19" s="43"/>
      <c r="F19" s="16"/>
      <c r="G19" s="17"/>
    </row>
    <row r="20" spans="1:7" x14ac:dyDescent="0.25">
      <c r="A20" s="9" t="s">
        <v>12</v>
      </c>
      <c r="B20" s="44" t="s">
        <v>17</v>
      </c>
      <c r="C20" s="45"/>
      <c r="D20" s="44" t="s">
        <v>18</v>
      </c>
      <c r="E20" s="45"/>
      <c r="F20" s="10"/>
      <c r="G20" s="11"/>
    </row>
    <row r="21" spans="1:7" x14ac:dyDescent="0.25">
      <c r="A21" s="9" t="s">
        <v>19</v>
      </c>
      <c r="B21" s="46" t="s">
        <v>20</v>
      </c>
      <c r="C21" s="47"/>
      <c r="D21" s="46"/>
      <c r="E21" s="48"/>
      <c r="F21" s="18"/>
      <c r="G21" s="19">
        <f>G16+G18</f>
        <v>644526</v>
      </c>
    </row>
    <row r="22" spans="1:7" ht="30" x14ac:dyDescent="0.25">
      <c r="A22" s="20" t="s">
        <v>21</v>
      </c>
      <c r="B22" s="53" t="s">
        <v>22</v>
      </c>
      <c r="C22" s="54"/>
      <c r="D22" s="53" t="s">
        <v>23</v>
      </c>
      <c r="E22" s="55"/>
      <c r="F22" s="21" t="s">
        <v>24</v>
      </c>
      <c r="G22" s="22">
        <f>G21*5.81</f>
        <v>3744696.0599999996</v>
      </c>
    </row>
    <row r="23" spans="1:7" x14ac:dyDescent="0.25">
      <c r="A23" s="20" t="s">
        <v>25</v>
      </c>
      <c r="B23" s="39" t="s">
        <v>26</v>
      </c>
      <c r="C23" s="40"/>
      <c r="D23" s="39"/>
      <c r="E23" s="41"/>
      <c r="F23" s="23"/>
      <c r="G23" s="24">
        <f>G22</f>
        <v>3744696.0599999996</v>
      </c>
    </row>
    <row r="26" spans="1:7" ht="15.75" x14ac:dyDescent="0.25">
      <c r="C26" s="25" t="s">
        <v>36</v>
      </c>
      <c r="D26" s="25"/>
      <c r="E26" s="25"/>
      <c r="F26" s="25" t="s">
        <v>37</v>
      </c>
    </row>
  </sheetData>
  <mergeCells count="29">
    <mergeCell ref="D18:E18"/>
    <mergeCell ref="B18:C18"/>
    <mergeCell ref="B22:C22"/>
    <mergeCell ref="D22:E22"/>
    <mergeCell ref="B16:C16"/>
    <mergeCell ref="D16:E16"/>
    <mergeCell ref="B17:C17"/>
    <mergeCell ref="D17:E17"/>
    <mergeCell ref="B23:C23"/>
    <mergeCell ref="D23:E23"/>
    <mergeCell ref="B19:C19"/>
    <mergeCell ref="D19:E19"/>
    <mergeCell ref="B20:C20"/>
    <mergeCell ref="D20:E20"/>
    <mergeCell ref="B21:C21"/>
    <mergeCell ref="D21:E21"/>
    <mergeCell ref="F2:G2"/>
    <mergeCell ref="B14:C14"/>
    <mergeCell ref="D14:E14"/>
    <mergeCell ref="B15:C15"/>
    <mergeCell ref="D15:E15"/>
    <mergeCell ref="A9:G9"/>
    <mergeCell ref="A10:G10"/>
    <mergeCell ref="A11:C11"/>
    <mergeCell ref="D11:G11"/>
    <mergeCell ref="A12:C12"/>
    <mergeCell ref="D12:G12"/>
    <mergeCell ref="A13:C13"/>
    <mergeCell ref="D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2024-05-26T17:00:17Z</dcterms:created>
  <dcterms:modified xsi:type="dcterms:W3CDTF">2024-06-14T05:25:42Z</dcterms:modified>
</cp:coreProperties>
</file>